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MPA\FORMULARIOS\"/>
    </mc:Choice>
  </mc:AlternateContent>
  <bookViews>
    <workbookView xWindow="0" yWindow="0" windowWidth="20490" windowHeight="7155"/>
  </bookViews>
  <sheets>
    <sheet name="OBJETIVO 1" sheetId="1" r:id="rId1"/>
    <sheet name="OBJETIVO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2" l="1"/>
  <c r="D6" i="2"/>
  <c r="C6" i="2"/>
  <c r="I5" i="2"/>
  <c r="H5" i="2"/>
  <c r="G5" i="2"/>
  <c r="F5" i="2"/>
  <c r="H4" i="2"/>
  <c r="G4" i="2"/>
  <c r="F4" i="2"/>
  <c r="I4" i="2" s="1"/>
  <c r="H3" i="2"/>
  <c r="G3" i="2"/>
  <c r="F3" i="2"/>
  <c r="I3" i="2" s="1"/>
  <c r="G6" i="2" l="1"/>
  <c r="H6" i="2"/>
  <c r="F6" i="2"/>
  <c r="I6" i="2" s="1"/>
  <c r="M24" i="1" l="1"/>
</calcChain>
</file>

<file path=xl/sharedStrings.xml><?xml version="1.0" encoding="utf-8"?>
<sst xmlns="http://schemas.openxmlformats.org/spreadsheetml/2006/main" count="33" uniqueCount="27">
  <si>
    <t>EERR Acumulado</t>
  </si>
  <si>
    <t>EERR Parcial</t>
  </si>
  <si>
    <t>Servicios y Arriendos</t>
  </si>
  <si>
    <t>Subcontratos</t>
  </si>
  <si>
    <t>Materiales</t>
  </si>
  <si>
    <t>Venta</t>
  </si>
  <si>
    <t>ITEM</t>
  </si>
  <si>
    <t>Mantención e Insumos</t>
  </si>
  <si>
    <t>Remuneraciones</t>
  </si>
  <si>
    <t>PRESUPUESTO 2020</t>
  </si>
  <si>
    <t>CONTABILIDAD 2020</t>
  </si>
  <si>
    <t>Gastos Generales</t>
  </si>
  <si>
    <t>Otros Ingresos</t>
  </si>
  <si>
    <t>RESULTADO</t>
  </si>
  <si>
    <t>OBRA</t>
  </si>
  <si>
    <t>INVENTARIO $</t>
  </si>
  <si>
    <t>DIFERENCIAS POSITIVAS $</t>
  </si>
  <si>
    <t>DIFERENCIAS NEGATIVAS $</t>
  </si>
  <si>
    <t>DIFERENCIA ABSOLUTA $</t>
  </si>
  <si>
    <t>DIFERENCIAS POSITIVAS %</t>
  </si>
  <si>
    <t>DIFERENCIAS NEGATIVAS %</t>
  </si>
  <si>
    <t>DIFERENCIA ABSOLUTA %</t>
  </si>
  <si>
    <t>C0118 Lunger Park</t>
  </si>
  <si>
    <t xml:space="preserve">C0210 Condominio Las Acacias </t>
  </si>
  <si>
    <t xml:space="preserve"> $         66.639.561 </t>
  </si>
  <si>
    <t>TOTAL</t>
  </si>
  <si>
    <t>C000 MyAF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</si>
</sst>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164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Border="1" applyAlignment="1">
      <alignment horizontal="center"/>
    </xf>
    <xf numFmtId="17" fontId="1" fillId="2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6" fontId="0" fillId="0" borderId="0" xfId="0" applyNumberFormat="1" applyBorder="1"/>
    <xf numFmtId="0" fontId="1" fillId="3" borderId="0" xfId="0" applyFont="1" applyFill="1" applyBorder="1" applyAlignment="1">
      <alignment horizontal="left"/>
    </xf>
    <xf numFmtId="6" fontId="1" fillId="3" borderId="0" xfId="0" applyNumberFormat="1" applyFont="1" applyFill="1" applyBorder="1"/>
    <xf numFmtId="0" fontId="1" fillId="4" borderId="0" xfId="0" applyFont="1" applyFill="1" applyBorder="1" applyAlignment="1">
      <alignment horizontal="center"/>
    </xf>
    <xf numFmtId="17" fontId="1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164" fontId="0" fillId="0" borderId="0" xfId="2" applyNumberFormat="1" applyFont="1"/>
    <xf numFmtId="0" fontId="1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2" fontId="4" fillId="0" borderId="0" xfId="0" applyNumberFormat="1" applyFont="1" applyAlignment="1">
      <alignment horizontal="center" vertical="center"/>
    </xf>
    <xf numFmtId="42" fontId="4" fillId="0" borderId="0" xfId="3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2" fontId="3" fillId="5" borderId="1" xfId="3" applyFont="1" applyFill="1" applyBorder="1" applyAlignment="1">
      <alignment horizontal="center" vertical="center" wrapText="1"/>
    </xf>
    <xf numFmtId="10" fontId="3" fillId="5" borderId="1" xfId="1" applyNumberFormat="1" applyFont="1" applyFill="1" applyBorder="1" applyAlignment="1">
      <alignment horizontal="center" vertical="center" wrapText="1"/>
    </xf>
  </cellXfs>
  <cellStyles count="4">
    <cellStyle name="Millares [0]" xfId="2" builtinId="6"/>
    <cellStyle name="Moneda [0]" xfId="3" builtinId="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82" zoomScaleNormal="82" workbookViewId="0">
      <selection activeCell="G11" sqref="G11"/>
    </sheetView>
  </sheetViews>
  <sheetFormatPr baseColWidth="10" defaultRowHeight="15" outlineLevelRow="1" x14ac:dyDescent="0.25"/>
  <cols>
    <col min="1" max="1" width="22.85546875" bestFit="1" customWidth="1"/>
    <col min="2" max="13" width="13.7109375" customWidth="1"/>
  </cols>
  <sheetData>
    <row r="1" spans="1:13" x14ac:dyDescent="0.25">
      <c r="A1" s="13" t="s">
        <v>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3" t="s">
        <v>6</v>
      </c>
      <c r="B2" s="4">
        <v>43831</v>
      </c>
      <c r="C2" s="4">
        <v>43862</v>
      </c>
      <c r="D2" s="4">
        <v>43891</v>
      </c>
      <c r="E2" s="4">
        <v>43922</v>
      </c>
      <c r="F2" s="4">
        <v>43952</v>
      </c>
      <c r="G2" s="4">
        <v>43983</v>
      </c>
      <c r="H2" s="4">
        <v>44013</v>
      </c>
      <c r="I2" s="4">
        <v>44044</v>
      </c>
      <c r="J2" s="4">
        <v>44075</v>
      </c>
      <c r="K2" s="4">
        <v>44105</v>
      </c>
      <c r="L2" s="4">
        <v>44136</v>
      </c>
      <c r="M2" s="4">
        <v>44166</v>
      </c>
    </row>
    <row r="3" spans="1:13" x14ac:dyDescent="0.25">
      <c r="A3" s="5" t="s">
        <v>5</v>
      </c>
      <c r="B3" s="6">
        <v>7790500.0000000196</v>
      </c>
      <c r="C3" s="6">
        <v>10906700.000000028</v>
      </c>
      <c r="D3" s="6">
        <v>15581000.000000039</v>
      </c>
      <c r="E3" s="6">
        <v>18697200.000000045</v>
      </c>
      <c r="F3" s="6">
        <v>20255300.000000052</v>
      </c>
      <c r="G3" s="6">
        <v>18697200.000000045</v>
      </c>
      <c r="H3" s="6">
        <v>17139100.000000041</v>
      </c>
      <c r="I3" s="6">
        <v>10906700.000000028</v>
      </c>
      <c r="J3" s="6">
        <v>10906700.000000028</v>
      </c>
      <c r="K3" s="6">
        <v>9348600.0000000224</v>
      </c>
      <c r="L3" s="6">
        <v>7790500.0000000196</v>
      </c>
      <c r="M3" s="6">
        <v>7790500.0000000196</v>
      </c>
    </row>
    <row r="4" spans="1:13" x14ac:dyDescent="0.25">
      <c r="A4" s="5" t="s">
        <v>8</v>
      </c>
      <c r="B4" s="6">
        <v>-9266544</v>
      </c>
      <c r="C4" s="6">
        <v>-7942752</v>
      </c>
      <c r="D4" s="6">
        <v>-6618960</v>
      </c>
      <c r="E4" s="6">
        <v>-5295168</v>
      </c>
      <c r="F4" s="6">
        <v>-4633272</v>
      </c>
      <c r="G4" s="6">
        <v>-4633272</v>
      </c>
      <c r="H4" s="6">
        <v>-4633272</v>
      </c>
      <c r="I4" s="6">
        <v>-4633272</v>
      </c>
      <c r="J4" s="6">
        <v>-4633272</v>
      </c>
      <c r="K4" s="6">
        <v>-4633272</v>
      </c>
      <c r="L4" s="6">
        <v>-4633272</v>
      </c>
      <c r="M4" s="6">
        <v>-4633272</v>
      </c>
    </row>
    <row r="5" spans="1:13" x14ac:dyDescent="0.25">
      <c r="A5" s="5" t="s">
        <v>7</v>
      </c>
      <c r="B5" s="6">
        <v>-6750240.0000000009</v>
      </c>
      <c r="C5" s="6">
        <v>-5785920</v>
      </c>
      <c r="D5" s="6">
        <v>-5303760</v>
      </c>
      <c r="E5" s="6">
        <v>-4821600</v>
      </c>
      <c r="F5" s="6">
        <v>-3857280</v>
      </c>
      <c r="G5" s="6">
        <v>-3375120.0000000005</v>
      </c>
      <c r="H5" s="6">
        <v>-3375120.0000000005</v>
      </c>
      <c r="I5" s="6">
        <v>-3375120.0000000005</v>
      </c>
      <c r="J5" s="6">
        <v>-2892960</v>
      </c>
      <c r="K5" s="6">
        <v>-2892960</v>
      </c>
      <c r="L5" s="6">
        <v>-2892960</v>
      </c>
      <c r="M5" s="6">
        <v>-2892960</v>
      </c>
    </row>
    <row r="6" spans="1:13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25">
      <c r="A7" s="7" t="s">
        <v>1</v>
      </c>
      <c r="B7" s="8">
        <v>-8226283.9999999814</v>
      </c>
      <c r="C7" s="8">
        <v>-2821971.9999999721</v>
      </c>
      <c r="D7" s="8">
        <v>3658280.0000000391</v>
      </c>
      <c r="E7" s="8">
        <v>8580432.0000000447</v>
      </c>
      <c r="F7" s="8">
        <v>11764748.000000052</v>
      </c>
      <c r="G7" s="8">
        <v>10688808.000000045</v>
      </c>
      <c r="H7" s="8">
        <v>9130708.000000041</v>
      </c>
      <c r="I7" s="8">
        <v>2898308.0000000275</v>
      </c>
      <c r="J7" s="8">
        <v>3380468.0000000279</v>
      </c>
      <c r="K7" s="8">
        <v>1822368.0000000224</v>
      </c>
      <c r="L7" s="8">
        <v>264268.00000001956</v>
      </c>
      <c r="M7" s="8">
        <v>264268.00000001956</v>
      </c>
    </row>
    <row r="8" spans="1:13" x14ac:dyDescent="0.25">
      <c r="A8" s="7" t="s">
        <v>0</v>
      </c>
      <c r="B8" s="8">
        <v>-8226283.9999999814</v>
      </c>
      <c r="C8" s="8">
        <v>-11048255.999999953</v>
      </c>
      <c r="D8" s="8">
        <v>-7389975.9999999143</v>
      </c>
      <c r="E8" s="8">
        <v>1190456.0000001304</v>
      </c>
      <c r="F8" s="8">
        <v>12955204.000000183</v>
      </c>
      <c r="G8" s="8">
        <v>23644012.000000227</v>
      </c>
      <c r="H8" s="8">
        <v>32774720.000000268</v>
      </c>
      <c r="I8" s="8">
        <v>35673028.000000298</v>
      </c>
      <c r="J8" s="8">
        <v>39053496.000000328</v>
      </c>
      <c r="K8" s="8">
        <v>40875864.00000035</v>
      </c>
      <c r="L8" s="8">
        <v>41140132.000000373</v>
      </c>
      <c r="M8" s="8">
        <v>41404400.000000395</v>
      </c>
    </row>
    <row r="9" spans="1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4" t="s">
        <v>10</v>
      </c>
      <c r="B10" s="14"/>
      <c r="C10" s="14"/>
      <c r="D10" s="14"/>
      <c r="E10" s="14"/>
      <c r="F10" s="14"/>
      <c r="G10" s="11"/>
      <c r="H10" s="11"/>
      <c r="I10" s="11"/>
      <c r="J10" s="11"/>
      <c r="K10" s="11"/>
      <c r="L10" s="11"/>
      <c r="M10" s="11"/>
    </row>
    <row r="11" spans="1:13" x14ac:dyDescent="0.25">
      <c r="A11" s="9" t="s">
        <v>6</v>
      </c>
      <c r="B11" s="10">
        <v>43831</v>
      </c>
      <c r="C11" s="10">
        <v>43862</v>
      </c>
      <c r="D11" s="10">
        <v>43891</v>
      </c>
      <c r="E11" s="10">
        <v>43922</v>
      </c>
      <c r="F11" s="10">
        <v>43952</v>
      </c>
      <c r="G11" s="10">
        <v>43983</v>
      </c>
      <c r="H11" s="10">
        <v>44013</v>
      </c>
      <c r="I11" s="10">
        <v>44044</v>
      </c>
      <c r="J11" s="10">
        <v>44075</v>
      </c>
      <c r="K11" s="10">
        <v>44105</v>
      </c>
      <c r="L11" s="10">
        <v>44136</v>
      </c>
      <c r="M11" s="10">
        <v>44166</v>
      </c>
    </row>
    <row r="12" spans="1:13" x14ac:dyDescent="0.25">
      <c r="A12" s="5" t="s">
        <v>5</v>
      </c>
      <c r="B12" s="6">
        <v>10519737</v>
      </c>
      <c r="C12" s="6">
        <v>23274784</v>
      </c>
      <c r="D12" s="6">
        <v>20132606</v>
      </c>
      <c r="E12" s="6">
        <v>22170274</v>
      </c>
      <c r="F12" s="6">
        <v>28807104</v>
      </c>
      <c r="G12" s="6">
        <v>23600000</v>
      </c>
      <c r="H12" s="6">
        <v>20600000</v>
      </c>
      <c r="I12" s="6">
        <v>20600000</v>
      </c>
      <c r="J12" s="6">
        <v>18700000</v>
      </c>
      <c r="K12" s="6">
        <v>14700000</v>
      </c>
      <c r="L12" s="6">
        <v>14700000</v>
      </c>
      <c r="M12" s="6">
        <v>14700000</v>
      </c>
    </row>
    <row r="13" spans="1:13" x14ac:dyDescent="0.25">
      <c r="A13" s="5" t="s">
        <v>12</v>
      </c>
      <c r="B13" s="6">
        <v>0</v>
      </c>
      <c r="C13" s="6">
        <v>0</v>
      </c>
      <c r="D13" s="6">
        <v>0</v>
      </c>
      <c r="E13" s="6">
        <v>12741000</v>
      </c>
      <c r="F13" s="6">
        <v>9435000</v>
      </c>
      <c r="G13" s="6"/>
      <c r="H13" s="6"/>
      <c r="I13" s="6"/>
      <c r="J13" s="6"/>
      <c r="K13" s="6"/>
      <c r="L13" s="6"/>
      <c r="M13" s="6"/>
    </row>
    <row r="14" spans="1:13" x14ac:dyDescent="0.25">
      <c r="A14" s="5" t="s">
        <v>8</v>
      </c>
      <c r="B14" s="6">
        <v>-8199873</v>
      </c>
      <c r="C14" s="6">
        <v>-10543113</v>
      </c>
      <c r="D14" s="6">
        <v>-7779746</v>
      </c>
      <c r="E14" s="6">
        <v>-5990143</v>
      </c>
      <c r="F14" s="6">
        <v>-5190143</v>
      </c>
      <c r="G14" s="6">
        <v>-5190143</v>
      </c>
      <c r="H14" s="6">
        <v>-5190143</v>
      </c>
      <c r="I14" s="6">
        <v>-5190143</v>
      </c>
      <c r="J14" s="6">
        <v>-5190143</v>
      </c>
      <c r="K14" s="6">
        <v>-5190143</v>
      </c>
      <c r="L14" s="6">
        <v>-5190143</v>
      </c>
      <c r="M14" s="6">
        <v>-5190143</v>
      </c>
    </row>
    <row r="15" spans="1:13" x14ac:dyDescent="0.25">
      <c r="A15" s="5" t="s">
        <v>7</v>
      </c>
      <c r="B15" s="6">
        <v>-9800445</v>
      </c>
      <c r="C15" s="6">
        <v>-6819304</v>
      </c>
      <c r="D15" s="6">
        <v>-11972403</v>
      </c>
      <c r="E15" s="6">
        <v>-19604240</v>
      </c>
      <c r="F15" s="6">
        <v>-21241000</v>
      </c>
      <c r="G15" s="6">
        <v>-8500000</v>
      </c>
      <c r="H15" s="6">
        <v>-7000000</v>
      </c>
      <c r="I15" s="6">
        <v>-7000000</v>
      </c>
      <c r="J15" s="6">
        <v>-7000000</v>
      </c>
      <c r="K15" s="6">
        <v>-7000000</v>
      </c>
      <c r="L15" s="6">
        <v>-7000000</v>
      </c>
      <c r="M15" s="6">
        <v>-5000000</v>
      </c>
    </row>
    <row r="16" spans="1:13" hidden="1" outlineLevel="1" x14ac:dyDescent="0.25">
      <c r="A16" s="5" t="s">
        <v>4</v>
      </c>
      <c r="B16" s="6">
        <v>-234673</v>
      </c>
      <c r="C16" s="6">
        <v>-1026231</v>
      </c>
      <c r="D16" s="6">
        <v>-3308162</v>
      </c>
      <c r="E16" s="6">
        <v>-8214181</v>
      </c>
      <c r="F16" s="6">
        <v>-2000000</v>
      </c>
      <c r="G16" s="6">
        <v>-2000000</v>
      </c>
      <c r="H16" s="6">
        <v>-2000000</v>
      </c>
      <c r="I16" s="6">
        <v>-2000000</v>
      </c>
      <c r="J16" s="6">
        <v>-2000000</v>
      </c>
      <c r="K16" s="6">
        <v>-2000000</v>
      </c>
      <c r="L16" s="6">
        <v>-2000000</v>
      </c>
      <c r="M16" s="6">
        <v>-2000000</v>
      </c>
    </row>
    <row r="17" spans="1:13" hidden="1" outlineLevel="1" x14ac:dyDescent="0.25">
      <c r="A17" s="5" t="s">
        <v>3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idden="1" outlineLevel="1" x14ac:dyDescent="0.25">
      <c r="A18" s="5" t="s">
        <v>2</v>
      </c>
      <c r="B18" s="6">
        <v>-7877390</v>
      </c>
      <c r="C18" s="6">
        <v>-3555202</v>
      </c>
      <c r="D18" s="6">
        <v>-7070990</v>
      </c>
      <c r="E18" s="6">
        <v>-6295650</v>
      </c>
      <c r="F18" s="6">
        <v>-4500000</v>
      </c>
      <c r="G18" s="6">
        <v>-4500000</v>
      </c>
      <c r="H18" s="6">
        <v>-3000000</v>
      </c>
      <c r="I18" s="6">
        <v>-3000000</v>
      </c>
      <c r="J18" s="6">
        <v>-3000000</v>
      </c>
      <c r="K18" s="6">
        <v>-3000000</v>
      </c>
      <c r="L18" s="6">
        <v>-3000000</v>
      </c>
      <c r="M18" s="6">
        <v>-2000000</v>
      </c>
    </row>
    <row r="19" spans="1:13" hidden="1" outlineLevel="1" x14ac:dyDescent="0.25">
      <c r="A19" s="5" t="s">
        <v>11</v>
      </c>
      <c r="B19" s="6">
        <v>-1688382</v>
      </c>
      <c r="C19" s="6">
        <v>-2237871</v>
      </c>
      <c r="D19" s="6">
        <v>-1593251</v>
      </c>
      <c r="E19" s="6">
        <v>-5094409</v>
      </c>
      <c r="F19" s="6">
        <v>-2000000</v>
      </c>
      <c r="G19" s="6">
        <v>-2000000</v>
      </c>
      <c r="H19" s="6">
        <v>-2000000</v>
      </c>
      <c r="I19" s="6">
        <v>-2000000</v>
      </c>
      <c r="J19" s="6">
        <v>-2000000</v>
      </c>
      <c r="K19" s="6">
        <v>-2000000</v>
      </c>
      <c r="L19" s="6">
        <v>-2000000</v>
      </c>
      <c r="M19" s="6">
        <v>-1000000</v>
      </c>
    </row>
    <row r="20" spans="1:13" collapsed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5">
      <c r="A21" s="7" t="s">
        <v>1</v>
      </c>
      <c r="B21" s="8">
        <v>-7480581</v>
      </c>
      <c r="C21" s="8">
        <v>5912367</v>
      </c>
      <c r="D21" s="8">
        <v>380457</v>
      </c>
      <c r="E21" s="8">
        <v>9316891</v>
      </c>
      <c r="F21" s="8">
        <v>11810961</v>
      </c>
      <c r="G21" s="8">
        <v>9909857</v>
      </c>
      <c r="H21" s="8">
        <v>8409857</v>
      </c>
      <c r="I21" s="8">
        <v>8409857</v>
      </c>
      <c r="J21" s="8">
        <v>6509857</v>
      </c>
      <c r="K21" s="8">
        <v>2509857</v>
      </c>
      <c r="L21" s="8">
        <v>2509857</v>
      </c>
      <c r="M21" s="8">
        <v>4509857</v>
      </c>
    </row>
    <row r="22" spans="1:13" x14ac:dyDescent="0.25">
      <c r="A22" s="7" t="s">
        <v>0</v>
      </c>
      <c r="B22" s="8">
        <v>-7480581</v>
      </c>
      <c r="C22" s="8">
        <v>-1568214</v>
      </c>
      <c r="D22" s="8">
        <v>-1187757</v>
      </c>
      <c r="E22" s="8">
        <v>8129134</v>
      </c>
      <c r="F22" s="8">
        <v>19940095</v>
      </c>
      <c r="G22" s="8">
        <v>29849952</v>
      </c>
      <c r="H22" s="8">
        <v>38259809</v>
      </c>
      <c r="I22" s="8">
        <v>46669666</v>
      </c>
      <c r="J22" s="8">
        <v>53179523</v>
      </c>
      <c r="K22" s="8">
        <v>55689380</v>
      </c>
      <c r="L22" s="8">
        <v>58199237</v>
      </c>
      <c r="M22" s="8">
        <v>62709094</v>
      </c>
    </row>
    <row r="23" spans="1:13" x14ac:dyDescent="0.25">
      <c r="A23" s="2"/>
    </row>
    <row r="24" spans="1:13" x14ac:dyDescent="0.25">
      <c r="L24" s="4" t="s">
        <v>13</v>
      </c>
      <c r="M24" s="12">
        <f>M22/M8</f>
        <v>1.5145514486382945</v>
      </c>
    </row>
  </sheetData>
  <mergeCells count="2">
    <mergeCell ref="A1:M1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E9" sqref="E9"/>
    </sheetView>
  </sheetViews>
  <sheetFormatPr baseColWidth="10" defaultRowHeight="15" x14ac:dyDescent="0.25"/>
  <cols>
    <col min="2" max="2" width="27.5703125" bestFit="1" customWidth="1"/>
    <col min="3" max="9" width="15.5703125" customWidth="1"/>
  </cols>
  <sheetData>
    <row r="2" spans="2:9" ht="38.25" x14ac:dyDescent="0.25">
      <c r="B2" s="15" t="s">
        <v>14</v>
      </c>
      <c r="C2" s="15" t="s">
        <v>15</v>
      </c>
      <c r="D2" s="15" t="s">
        <v>16</v>
      </c>
      <c r="E2" s="15" t="s">
        <v>17</v>
      </c>
      <c r="F2" s="15" t="s">
        <v>18</v>
      </c>
      <c r="G2" s="15" t="s">
        <v>19</v>
      </c>
      <c r="H2" s="15" t="s">
        <v>20</v>
      </c>
      <c r="I2" s="15" t="s">
        <v>21</v>
      </c>
    </row>
    <row r="3" spans="2:9" x14ac:dyDescent="0.25">
      <c r="B3" s="16" t="s">
        <v>22</v>
      </c>
      <c r="C3" s="17">
        <v>89123818.555199996</v>
      </c>
      <c r="D3" s="17">
        <v>205.48000000108732</v>
      </c>
      <c r="E3" s="17">
        <v>0</v>
      </c>
      <c r="F3" s="18">
        <f t="shared" ref="F3:F6" si="0">IF((D3-E3)&lt;0,(D3-E3)*(-1),D3-E3)</f>
        <v>205.48000000108732</v>
      </c>
      <c r="G3" s="19">
        <f t="shared" ref="G3:G6" si="1">IF(ISERROR(D3/$C3),0,D3/$C3)</f>
        <v>2.3055565092716558E-6</v>
      </c>
      <c r="H3" s="19">
        <f t="shared" ref="H3:I6" si="2">IF(ISERROR(E3/$C3),0,E3/$C3)</f>
        <v>0</v>
      </c>
      <c r="I3" s="19">
        <f t="shared" si="2"/>
        <v>2.3055565092716558E-6</v>
      </c>
    </row>
    <row r="4" spans="2:9" x14ac:dyDescent="0.25">
      <c r="B4" s="16" t="s">
        <v>23</v>
      </c>
      <c r="C4" s="17" t="s">
        <v>24</v>
      </c>
      <c r="D4" s="17">
        <v>3870923</v>
      </c>
      <c r="E4" s="17">
        <v>920341</v>
      </c>
      <c r="F4" s="18">
        <f t="shared" si="0"/>
        <v>2950582</v>
      </c>
      <c r="G4" s="19">
        <f t="shared" si="1"/>
        <v>0</v>
      </c>
      <c r="H4" s="19">
        <f t="shared" si="2"/>
        <v>0</v>
      </c>
      <c r="I4" s="19">
        <f t="shared" si="2"/>
        <v>0</v>
      </c>
    </row>
    <row r="5" spans="2:9" x14ac:dyDescent="0.25">
      <c r="B5" s="20" t="s">
        <v>26</v>
      </c>
      <c r="C5" s="17">
        <v>66648980.251699999</v>
      </c>
      <c r="D5" s="17">
        <v>2903412.7522999998</v>
      </c>
      <c r="E5" s="17">
        <v>1795749.0544000003</v>
      </c>
      <c r="F5" s="18">
        <f t="shared" si="0"/>
        <v>1107663.6978999996</v>
      </c>
      <c r="G5" s="19">
        <f t="shared" si="1"/>
        <v>4.3562748317157382E-2</v>
      </c>
      <c r="H5" s="19">
        <f t="shared" si="2"/>
        <v>2.6943383793995804E-2</v>
      </c>
      <c r="I5" s="19">
        <f t="shared" si="2"/>
        <v>1.6619364523161578E-2</v>
      </c>
    </row>
    <row r="6" spans="2:9" x14ac:dyDescent="0.25">
      <c r="B6" s="15" t="s">
        <v>25</v>
      </c>
      <c r="C6" s="21">
        <f>SUM(C3:C5)</f>
        <v>155772798.80689999</v>
      </c>
      <c r="D6" s="21">
        <f>SUM(D3:D5)</f>
        <v>6774541.2323000003</v>
      </c>
      <c r="E6" s="21">
        <f>SUM(E3:E5)</f>
        <v>2716090.0544000003</v>
      </c>
      <c r="F6" s="21">
        <f t="shared" si="0"/>
        <v>4058451.1779</v>
      </c>
      <c r="G6" s="22">
        <f t="shared" si="1"/>
        <v>4.3489885809254142E-2</v>
      </c>
      <c r="H6" s="22">
        <f t="shared" si="2"/>
        <v>1.7436228116867413E-2</v>
      </c>
      <c r="I6" s="22">
        <f t="shared" si="2"/>
        <v>2.6053657692386725E-2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22C46C-CF9D-46EA-82D5-0A1A614F3CBE}"/>
</file>

<file path=customXml/itemProps2.xml><?xml version="1.0" encoding="utf-8"?>
<ds:datastoreItem xmlns:ds="http://schemas.openxmlformats.org/officeDocument/2006/customXml" ds:itemID="{DAB22C3E-22CD-4EB3-A29D-8AF20DC0811D}"/>
</file>

<file path=customXml/itemProps3.xml><?xml version="1.0" encoding="utf-8"?>
<ds:datastoreItem xmlns:ds="http://schemas.openxmlformats.org/officeDocument/2006/customXml" ds:itemID="{F045E0D5-5D69-4B12-A6B3-280B7C099A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OBJETIVO 1</vt:lpstr>
      <vt:lpstr>OBJETIVO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Torres Zuñiga</dc:creator>
  <cp:lastModifiedBy>Mauricio Alejandro Gonzalez Petit Breuilh</cp:lastModifiedBy>
  <dcterms:created xsi:type="dcterms:W3CDTF">2020-04-16T23:45:58Z</dcterms:created>
  <dcterms:modified xsi:type="dcterms:W3CDTF">2020-06-13T16:59:43Z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