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xr:revisionPtr revIDLastSave="0" documentId="8_{18857FBF-3E5E-40AD-895C-895C58488FD1}" xr6:coauthVersionLast="46" xr6:coauthVersionMax="46" xr10:uidLastSave="{00000000-0000-0000-0000-000000000000}"/>
  <bookViews>
    <workbookView xWindow="780" yWindow="0" windowWidth="15405" windowHeight="11340" firstSheet="1" activeTab="1" xr2:uid="{0588099B-4917-4F95-AD49-81363F4B8852}"/>
  </bookViews>
  <sheets>
    <sheet name="Hoja1" sheetId="5" state="hidden" r:id="rId1"/>
    <sheet name="Morosos" sheetId="1" r:id="rId2"/>
  </sheets>
  <definedNames>
    <definedName name="_xlnm._FilterDatabase" localSheetId="1" hidden="1">Morosos!$A$1:$S$56</definedName>
    <definedName name="_xlnm.Print_Area" localSheetId="1">Morosos!$E$1:$O$86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1" l="1"/>
  <c r="P49" i="1"/>
  <c r="P36" i="1"/>
  <c r="P34" i="1"/>
  <c r="P27" i="1"/>
  <c r="P25" i="1"/>
  <c r="P18" i="1"/>
  <c r="P13" i="1"/>
  <c r="Q11" i="1"/>
  <c r="P11" i="1"/>
  <c r="P9" i="1"/>
  <c r="P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tc={875FF467-CA15-464E-B110-2813BB37D1A8}</author>
  </authors>
  <commentList>
    <comment ref="Q25" authorId="0" shapeId="0" xr:uid="{875FF467-CA15-464E-B110-2813BB37D1A8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Corregir
Respuesta:
    No les llegan los comprobantes a renta pero siempre paga
</t>
      </text>
    </comment>
  </commentList>
</comments>
</file>

<file path=xl/sharedStrings.xml><?xml version="1.0" encoding="utf-8"?>
<sst xmlns="http://schemas.openxmlformats.org/spreadsheetml/2006/main" count="928" uniqueCount="625">
  <si>
    <t>JUZGADO</t>
  </si>
  <si>
    <t>ROL</t>
  </si>
  <si>
    <t>PROPIETARIO</t>
  </si>
  <si>
    <t>ARRENDATARIO</t>
  </si>
  <si>
    <t>MAIL DEUDOR</t>
  </si>
  <si>
    <t xml:space="preserve">FONO </t>
  </si>
  <si>
    <t>CO-DEUDOR</t>
  </si>
  <si>
    <t>MAIL CO-DEUDOR</t>
  </si>
  <si>
    <t>FONO CO-DEUDOR</t>
  </si>
  <si>
    <t>RENTA</t>
  </si>
  <si>
    <t>INMUEBLE</t>
  </si>
  <si>
    <t>ESTATUS COMERCIAL</t>
  </si>
  <si>
    <t>NOTA// COMPROMISO LEGAL</t>
  </si>
  <si>
    <t xml:space="preserve">ACUERDOS TAMARA </t>
  </si>
  <si>
    <t>TOTAL RECUPERADOS</t>
  </si>
  <si>
    <t xml:space="preserve">DEUDA TOTAL </t>
  </si>
  <si>
    <t xml:space="preserve">DEUDA GASTOS COMUNES </t>
  </si>
  <si>
    <t>DANIEL CALVO PUIG</t>
  </si>
  <si>
    <t>1. ARRIAGADA BLANCO FRANCISCO JAVIER
2. ARRIAGADA ROMAN NATALIA VANESSA</t>
  </si>
  <si>
    <t xml:space="preserve">1. francisco.arriagada.blanco@gmail.com
2. natalia.arriagada.r@gmail.com </t>
  </si>
  <si>
    <t>1. 977075236
2. 993153374</t>
  </si>
  <si>
    <t xml:space="preserve">Sergio Ignacio Letelier Negrete </t>
  </si>
  <si>
    <t>sergio.letelier@vtr.net</t>
  </si>
  <si>
    <t xml:space="preserve">Avda. San José María Escriva de Balaguer N° 9211, Torre D Cerdeña, departamento N°708, estacionamiento N° 312 y bodega 40, comuna de Vitacura. </t>
  </si>
  <si>
    <t>TERMINADA</t>
  </si>
  <si>
    <t>N/A</t>
  </si>
  <si>
    <t>17°</t>
  </si>
  <si>
    <t>SANTIAGO</t>
  </si>
  <si>
    <t>C-6314-2018</t>
  </si>
  <si>
    <t>VIVIENDAS 2000 LTDA</t>
  </si>
  <si>
    <t>AEDO SOTO, NERI</t>
  </si>
  <si>
    <t>servicioclearchile@gmail.com</t>
  </si>
  <si>
    <t>GODOY AEDO, JAVIER ANDRÉS</t>
  </si>
  <si>
    <t>javieraedo@gmail.com</t>
  </si>
  <si>
    <t>AV. GENERAL GAMBINO N° 3200, DPTO. 504, TORRE 12, CONCHALÍ</t>
  </si>
  <si>
    <t xml:space="preserve">CUMPLIMIENTO DE LA SENTENCIA </t>
  </si>
  <si>
    <t>- Pagado 50% lanzamiento a receptor judicial Anyelca Lucas (Secretario Luis Diaz, a cargo de las gestiones) 
- COBRARLE PARA SIEMPRE.  TERMINO PARA SIEMPRE CON ROBERTO ARANDA</t>
  </si>
  <si>
    <t>- TJP revisó cartola para confirmar quien efectuó despositos que no se conoce origen y confirmar que efectivamente no está imputado.
- Se envió comprobantes a MB, confirmar si estaban considerados
- 14/08 $300,000
- $1.300.000 depositados 20/06 
- 20/06 se concilian pagos de 10/17 por $63.000, 12/19 $300.000
- 03/07/2020 $570.000 (pagado 01/07/20)
- 31/8 deposito $200.000
-22/9 deposito $500.000
- 07/10 deposito $300.000 GGCC</t>
  </si>
  <si>
    <t>Deuda de GGCC informada 15/9</t>
  </si>
  <si>
    <t>4°</t>
  </si>
  <si>
    <t>C-13647-2019</t>
  </si>
  <si>
    <t>INMOBILIARIA CALLE CALLE LTDA</t>
  </si>
  <si>
    <t>AGUILAR SAAVEDRA, OSVALDO</t>
  </si>
  <si>
    <t>osvaldo.trabajo.02@gmail.com</t>
  </si>
  <si>
    <t>LAZO QUINTERO, FRANCISCO
HERNANDEZ ARENA, VICTOR</t>
  </si>
  <si>
    <t>SAN FERNANDO N°1477, CONCHALÍ</t>
  </si>
  <si>
    <t>ARCHIVADA</t>
  </si>
  <si>
    <t xml:space="preserve">- A partir del mes de junio pagarán $100.000 para ponerse al día 
- GGCC y servicios básicos al día. (31/8)
- 31/8 $500.000
-Mediados de septiembre va a abonar $500.000 </t>
  </si>
  <si>
    <t>20°</t>
  </si>
  <si>
    <t>C-2003-2020</t>
  </si>
  <si>
    <t>ALBORNOZ PUENTE, HÉCTOR</t>
  </si>
  <si>
    <t>1. PONCE FUENTA, KARLA
2. GRJBESSICH MARCHESSE, BRENDA</t>
  </si>
  <si>
    <t>1. kponce@security.cl 2. bgrubessich@pjud.cl</t>
  </si>
  <si>
    <t>1. 951988679 2. 998707038</t>
  </si>
  <si>
    <t>AVENIDA GENERAL GAMBINO N° 3200, DEPARTAMENTO N°402, COMUNA DE CONCHALÍ</t>
  </si>
  <si>
    <t>DEMANDA INICIADA</t>
  </si>
  <si>
    <t xml:space="preserve">- Continuar demanda </t>
  </si>
  <si>
    <t>- Pago $500.000 el 07/02, envio comprobante a TJP  
- Pago $500.000 el 29/05 correspondiente a meses atrasados
- 24/7 pagó $150.000
- 14/08 $150,000
- 21/8 deposito $350.000 
-31/8 deposito $200.000
- 8/09 depositó $175.000</t>
  </si>
  <si>
    <t>15°</t>
  </si>
  <si>
    <t>C-8681-2020</t>
  </si>
  <si>
    <t>ALFARO CANDIA, CHRISTIAN M.</t>
  </si>
  <si>
    <t>SAINI DEL OTERO, SERGIO ANTONIO</t>
  </si>
  <si>
    <t>AV. KENNEDY N°10290 DPTO N°201, BX 189, BD 44, VITACURA</t>
  </si>
  <si>
    <r>
      <rPr>
        <sz val="11"/>
        <rFont val="Calibri"/>
        <family val="2"/>
        <scheme val="minor"/>
      </rPr>
      <t>- Habitantes son Familia Vial. Abogado Fernando Bulnes</t>
    </r>
    <r>
      <rPr>
        <u/>
        <sz val="11"/>
        <color theme="10"/>
        <rFont val="Calibri"/>
        <family val="2"/>
        <scheme val="minor"/>
      </rPr>
      <t xml:space="preserve"> fernandobulnesc@gmail.com
</t>
    </r>
    <r>
      <rPr>
        <sz val="11"/>
        <rFont val="Calibri"/>
        <family val="2"/>
        <scheme val="minor"/>
      </rPr>
      <t xml:space="preserve">- TJP pedirá información derechos de agua para ver si podemos transar </t>
    </r>
  </si>
  <si>
    <t>13°</t>
  </si>
  <si>
    <t>C-29470-2019</t>
  </si>
  <si>
    <t>ALIAGA VARGAS, MARÍA SONIA</t>
  </si>
  <si>
    <t>maria_sonnia@hotmail.com</t>
  </si>
  <si>
    <t>VELAZQUEZ ALIAGA, MIGUEL</t>
  </si>
  <si>
    <t>miguelta77@latinmail.com</t>
  </si>
  <si>
    <t>AV. GENERAL GAMBINO N° 3200 DPTO 103, TORRE 11, CONCHALÍ</t>
  </si>
  <si>
    <t>- el Cliente esta abonando
- Continuar Demanda por comportamiento del Arrendatario</t>
  </si>
  <si>
    <t>ALVARADO ITURRIAGA, NICOLÁS</t>
  </si>
  <si>
    <t>nicolas.alvarado@usach.cl</t>
  </si>
  <si>
    <t>Oscar Rene Alvarado Iturriaga</t>
  </si>
  <si>
    <t xml:space="preserve">ora11479@gmail.com </t>
  </si>
  <si>
    <t>$   320.000</t>
  </si>
  <si>
    <t xml:space="preserve">- Recuperado TJP  Dpto. recibido por MB
- Pago por transbank de deuda </t>
  </si>
  <si>
    <t>21°</t>
  </si>
  <si>
    <t>C-2140-2020</t>
  </si>
  <si>
    <t xml:space="preserve">MARÍA LUISA CALVO PUIG </t>
  </si>
  <si>
    <t>ASTABURUAGA CHALES DE BEAULIEU, MARÍA CAROLINA</t>
  </si>
  <si>
    <t>cmastabu@hotmail.com</t>
  </si>
  <si>
    <t>OSCAR HERNAN ARIS FUENTES</t>
  </si>
  <si>
    <t>oaris@bredenmaster.com</t>
  </si>
  <si>
    <t>$    600.000</t>
  </si>
  <si>
    <t>AV. SAN JOSÉ MARÍA ESCRIVÁ DE BALAGUER N° 9423, DEPARTAMENTO 706, ESTACIONAMIENTO N° 127, BODEGA 75, COMUNA DE VITACURA</t>
  </si>
  <si>
    <t>- Continuar Demanda por comportamiento arrendataria</t>
  </si>
  <si>
    <t>- Deuda total 1.445.366
- Pago $722.683 el 22/05 correspondientes al mes de marzo
- 14/08 $1,231,097 
- Pago $722.683 el 08/06 correspondientes al mes de abril  
- Compromiso de pago de $722.683 el 15/06 correspondiente a mayo
- 24/7 $723.068 
- 21/8 deposito $250.000 (2/8 efectuo el deposito)
-22/9 depositó $730.614</t>
  </si>
  <si>
    <t>6°</t>
  </si>
  <si>
    <t>C-8579-2020</t>
  </si>
  <si>
    <t>BALMACEDA ERRAZURIZ, JORGE</t>
  </si>
  <si>
    <t>cristian@mingaproducciones.com</t>
  </si>
  <si>
    <t xml:space="preserve">Pablo Balmaceda Errazuriz </t>
  </si>
  <si>
    <t>pablobalmaceda@gmail.com</t>
  </si>
  <si>
    <t>$775.275</t>
  </si>
  <si>
    <t xml:space="preserve">Avda. San José María Escrivá de Balaguer N° 9211, depto 701, Torre D Cerdeña, Estacionamiento 286 y bodega 13, comuna de Vitacura </t>
  </si>
  <si>
    <t>INICIO DEMANDA</t>
  </si>
  <si>
    <t xml:space="preserve">- Acuerdo de abandono de inmueble 06/06/20
- Arrendatario dejó la propiedad, adeuda  gastos comunes y rentas, juicio seguirá adelante si es que no paga en este semana a lo menos gastos comunes adeudados.
- tamara consiguiendo direcciones </t>
  </si>
  <si>
    <t>14°</t>
  </si>
  <si>
    <t>C-12253-2019</t>
  </si>
  <si>
    <t>BASCUÑAN SAN MARTIN , GINO HANS</t>
  </si>
  <si>
    <t>ginobascu@gmail.com</t>
  </si>
  <si>
    <t>SAN MARTIN GAJARDO, SILVANA ODETTE</t>
  </si>
  <si>
    <t>sachabascunan23597@gmail.com</t>
  </si>
  <si>
    <t>AV. GENERAL GAMBINO N° 3200 DPTO 404, TORRE 3, CONCHALÍ</t>
  </si>
  <si>
    <t xml:space="preserve">Continuar demanda </t>
  </si>
  <si>
    <t>- Acuerdo en octubre 2019 se acordó que junto con arriendo se pagará adiconal $100.000
- Acuerdo se ha cumplido parcialmente, pero Cliente ha ido abonando 
- 14/08/20 $382,000
- 03/07/2020 $382.000 ($100.000 acuerdo + Renta mes)
-08/09 deposito $382.000
- 31/9  pago $150.000 ggcc</t>
  </si>
  <si>
    <t xml:space="preserve">MB: Se puso al día pero esta moroso por falta de pago de junio </t>
  </si>
  <si>
    <t>1°</t>
  </si>
  <si>
    <t>CHILLÁN</t>
  </si>
  <si>
    <t>C-4466-2019</t>
  </si>
  <si>
    <t>BUSTOS ACUÑA, JORGE MICHEAL</t>
  </si>
  <si>
    <t>$350.000 
-contrato</t>
  </si>
  <si>
    <t xml:space="preserve">Av. Circunvalación Norte 1118, El Tranque, Chillan </t>
  </si>
  <si>
    <t>- Actualizar estatus reunión con Rentas</t>
  </si>
  <si>
    <t xml:space="preserve">-22/9 deposito $392.843 +$261.190 de acuerdo </t>
  </si>
  <si>
    <t>MARÍA LUISA CALVO PUIG</t>
  </si>
  <si>
    <t>CAMPOS GAJARDO, MARIO ALFONSO</t>
  </si>
  <si>
    <t>mcampos@correodyc.cl</t>
  </si>
  <si>
    <t>9808052// 61710754</t>
  </si>
  <si>
    <t>Sandra Cecilia Donoso Ulloa</t>
  </si>
  <si>
    <t>$  276.529</t>
  </si>
  <si>
    <t xml:space="preserve">Plaza Castelar N° 1160 Torre 2, departamento N° 22, estacionamiento N° 16, Condominio Plaza Castellar, comuna de La Cisterna. </t>
  </si>
  <si>
    <t xml:space="preserve">GESTIÓN EXTRAJUDICIAL </t>
  </si>
  <si>
    <t xml:space="preserve">Continuar con gestiones extrajudiciales </t>
  </si>
  <si>
    <t>- Cheque por $823.569, fecha  20 de junio por la deuda de los meses de marzo, abril y mayo.
- Pagó 05/06 $176.529 + 03/06 $100.000
-03/07 $277.082
- 21/8 deposito $277.082
-22/9 deposito $ 277.000</t>
  </si>
  <si>
    <t>19°</t>
  </si>
  <si>
    <t>C-13653-2019</t>
  </si>
  <si>
    <t>CARVALLO URETA, CRISTIAN</t>
  </si>
  <si>
    <t>cristian_carvallo@hotmail.com</t>
  </si>
  <si>
    <t>URETA ROJAS, SARA LUCÍA</t>
  </si>
  <si>
    <t>sarureta@gmail.com</t>
  </si>
  <si>
    <t>MONSEÑOR ESCRIVA DE BALAGUER N° 14278, DPTO 102, BX 44, LO BARNECHEA</t>
  </si>
  <si>
    <t>- Deuda $657.000.
- Pago en 4 cuotas, c/u $164.250
- Se obtiene comprobante de renta del mes y 1° cuota.
- Deposito 20/5 por $550.000
- Deposito 22/5 por 200.000  
- 25/06 $683.227
- 24/7 depositó $403.037
- 31/8 deposito $402.937
-22/9 depositó $477.215
- 31/9 depositó $164.000
-06/10 depositó $119.304</t>
  </si>
  <si>
    <t>5°</t>
  </si>
  <si>
    <t>C-34016-2019</t>
  </si>
  <si>
    <t>CASALS, JOSÉ MIGUEL</t>
  </si>
  <si>
    <t>GENERAL GAMBINO N° 3200, DPTO 301</t>
  </si>
  <si>
    <t>Actualizar status con Marcelo Barría</t>
  </si>
  <si>
    <t>26°</t>
  </si>
  <si>
    <t>C-27643-2019</t>
  </si>
  <si>
    <t>CISTERNAS QUIROGA, JIMMY</t>
  </si>
  <si>
    <t>RAMIREZ RIVERA, JAVIERA</t>
  </si>
  <si>
    <t>023256005/ 96520608</t>
  </si>
  <si>
    <t>$   700.000</t>
  </si>
  <si>
    <t>LA QUEBRADA N° 12337 CASA B-13, LO BARNECHEA</t>
  </si>
  <si>
    <t>- Pendiente 10% AFP</t>
  </si>
  <si>
    <t xml:space="preserve">CLAUDIA CALVO </t>
  </si>
  <si>
    <t>CONTRERAS PÉREZ EDUARDO JORGE</t>
  </si>
  <si>
    <t>Margarita María Contreras Pérez</t>
  </si>
  <si>
    <t>Avda. Presidente Kennedy N° 8889, depto 102, Las Condes</t>
  </si>
  <si>
    <t>- Terminada por acuerdo y solicitud de Rentas</t>
  </si>
  <si>
    <t>- 20/06 $2.473.298  (enero a junio se pone al día)</t>
  </si>
  <si>
    <t>DE LA CERDA SILVA, JAIME</t>
  </si>
  <si>
    <t>jdelacer@puc.cl</t>
  </si>
  <si>
    <t>Patricia de la Cerda Silva</t>
  </si>
  <si>
    <t>patidelc@gmail.com</t>
  </si>
  <si>
    <t>$  683.861</t>
  </si>
  <si>
    <t xml:space="preserve">Av. Kennedy N°10.050, departamento N° 701, estacionamiento 249 y bodega N°23, comuna de Vitacura </t>
  </si>
  <si>
    <t>- Cliente adeuda $1.367.022 y se acordo pago en 4 cuotas de $344.722 y  restantes $341.000 junto con la renta, a partir del mes de junio (05/06)
- Pagó 05/05 $683.861 correspondientes al mes marzo
- Pagó 29/05 $683.861 correspondientes al mes abril
- 03/07/2020 $500.000 (pagado 30/06/20)
- 17/07/2020 $614.000
-21/8 deposito $688.648 + $73.648 (saldo)
-08/09 depositó $700.000</t>
  </si>
  <si>
    <t xml:space="preserve">Pendiente envío por renta </t>
  </si>
  <si>
    <t>INVERSIONES VISCACHAS SPA</t>
  </si>
  <si>
    <t>EMPRESA DE TURISMO LIMITADA// MEGA TUR LIMITADA</t>
  </si>
  <si>
    <t>Contactar a Rosa Urrutia +56982339380</t>
  </si>
  <si>
    <t xml:space="preserve">Carmen del Rosario Arévalo Lafferte </t>
  </si>
  <si>
    <t>67,2 UF</t>
  </si>
  <si>
    <t xml:space="preserve">Montegrande N° 371, Antofagasta </t>
  </si>
  <si>
    <t>JOSÉ MIGUEL CALVO PUIG</t>
  </si>
  <si>
    <t>EYZAGUIRRE ARROYO, GUILLERMO</t>
  </si>
  <si>
    <t xml:space="preserve">Av. Monseñor Escrivá de Balaguer N°14278, depto 304, estacionamiento N° 39, Lo Barnechea </t>
  </si>
  <si>
    <t>- Adjudicación inscrita a fojas 46.113 N° 65.940 año 2016</t>
  </si>
  <si>
    <t>- Pago 15/05 $519.000
-25/06 $515.850
-14/08 $519,700
-08/09 deposito $519.880
-31/9 deposito $519.874</t>
  </si>
  <si>
    <t>12°</t>
  </si>
  <si>
    <t>C-2148-2020</t>
  </si>
  <si>
    <t>FIGUEROA ORMAZABAL, FREDERICK</t>
  </si>
  <si>
    <t>frederick.figueroa@usach.cl</t>
  </si>
  <si>
    <t xml:space="preserve">GENERAL GAMBINO N° 3200, DEPTO 104, TORRE 13, ESTACIONAMIENTO N°181, COMUNA DE CONCHALÍ </t>
  </si>
  <si>
    <t>- Arrendatario al día.
- Verificar con Rentas comportamiento del Arrendatario</t>
  </si>
  <si>
    <t>C-37003-2017</t>
  </si>
  <si>
    <t>cristian_tcm@hotmail.com</t>
  </si>
  <si>
    <t>RAMÓN VERGARA N° 99, DPTO. 31 TORRE 10, BX 5, QUILICURA</t>
  </si>
  <si>
    <t xml:space="preserve">- Pagado 50% lanzamiento a receptor judicial Anyelca Lucas (Secretario Luis Díaz, a cargo de las gestiones) </t>
  </si>
  <si>
    <t xml:space="preserve">- 03/07/2020 $825.000 (2 depositos en junio)
- 14/08 $320,000
-22/9 deposito 270.000 mas 50.000 de ggcc 
</t>
  </si>
  <si>
    <t>25°</t>
  </si>
  <si>
    <t>C-19849-2019</t>
  </si>
  <si>
    <t>GONZALEZ MORANDÉ, JOAQUIN</t>
  </si>
  <si>
    <t>GONZALEZ DEL CAMPO, GUILLERMO ÁLVARO</t>
  </si>
  <si>
    <t>$844.555</t>
  </si>
  <si>
    <t>ALEJANDRO SERANÍ NORTE N° 9458, DPTO 203, VITACURA</t>
  </si>
  <si>
    <t>´DEMANDA INICIADA</t>
  </si>
  <si>
    <t>PENDIENTE MANDATO</t>
  </si>
  <si>
    <t>- Se acordó que la renta de abril va a ser pagada en una cuota el 28/05. 
- El mes de mayo va a ser pagado en 6 cuotas junto al arrendamiento, comienza a pagar en junio bajo esta modalidad
- 14/08/20 $1.090.000 rentas
-22/9 depositó $850.647</t>
  </si>
  <si>
    <t xml:space="preserve">7° </t>
  </si>
  <si>
    <t>C-25230-2018</t>
  </si>
  <si>
    <t>GUTIERREZ AGUILAR, CAROLINA</t>
  </si>
  <si>
    <t>carolinaveronica.gutierrezagui@gmail.com</t>
  </si>
  <si>
    <t xml:space="preserve">ISABEL LA CATÓLICA N° 1160, DPTO 32 TORRE 5, BX 81, LA CISTERNA </t>
  </si>
  <si>
    <r>
      <t>- Continuar juicio
-</t>
    </r>
    <r>
      <rPr>
        <sz val="11"/>
        <color rgb="FFFF0000"/>
        <rFont val="Calibri"/>
        <family val="2"/>
        <scheme val="minor"/>
      </rPr>
      <t xml:space="preserve"> Enviar carta por correo certificado</t>
    </r>
  </si>
  <si>
    <t>- Pendiente pago de SSBB</t>
  </si>
  <si>
    <t>GUY SAINT SIR</t>
  </si>
  <si>
    <t>gsethebest1979@hotmail.com</t>
  </si>
  <si>
    <t>Wily David David</t>
  </si>
  <si>
    <t>willy1983@hotmail.com</t>
  </si>
  <si>
    <t>SAN FERNANDO N°1477, departamento 52 torre 10, CONCHALÍ</t>
  </si>
  <si>
    <t>Conversar con rentas para ver quien se queda de arrendatario</t>
  </si>
  <si>
    <t>- Pagos de marzo, abril y mayo al día
- 06/06 depositó $306.000
-14/08 306,000
- 06/07 depositó $306.000
-22/9 depositó $306.000</t>
  </si>
  <si>
    <t xml:space="preserve">María LUISA CALVO PUIG </t>
  </si>
  <si>
    <t>LASTRA ACUÑA, ISMAEL</t>
  </si>
  <si>
    <t>ilastra@marsol.cl</t>
  </si>
  <si>
    <t>Ana Isabel Pardo Riande</t>
  </si>
  <si>
    <t>apardo@frutam.cl</t>
  </si>
  <si>
    <t>$790.000</t>
  </si>
  <si>
    <t xml:space="preserve">Avda. San José María Escrivá de Balaguer N° 9211, depto 605 Estacionamiento 362 y bodega 31, comuna de Vitacura </t>
  </si>
  <si>
    <t xml:space="preserve">- Entregó 12 cheques por $331.737 ($3.980.854) 1° cuota 05/07
- 21/8 pagó $796.320+  $331.000 por cheque pago historico  
-08/09 pago $796.320 +371.000 por cheque de pago histórico </t>
  </si>
  <si>
    <t>LUDERS, CAROLENE</t>
  </si>
  <si>
    <t>carolenluders@gmail.com</t>
  </si>
  <si>
    <t>THOMAS FRANCOIS</t>
  </si>
  <si>
    <t>$265.000</t>
  </si>
  <si>
    <t>- Se detiene el procedimiento, por envío de comprobantes de pago al día 04/04/20
- Recupero de $1.088.000 
- Arrendataria al día
- 14/08/20 Depositó $220,000 total renta
- 22/9 depositó $600.000</t>
  </si>
  <si>
    <t>C-2272-2020</t>
  </si>
  <si>
    <t>MANZO FLORES, RICARDO EUGENIO</t>
  </si>
  <si>
    <t>ricardomanzoflores@gmail.com</t>
  </si>
  <si>
    <t>CLERICUS REYES, CARLOS GERARDO</t>
  </si>
  <si>
    <t>carlosclericus@imoto.cl</t>
  </si>
  <si>
    <t>$     250.000</t>
  </si>
  <si>
    <t>SAN FERNANDO 1477, DPTO. 14 TORRE 16 3°ETAPA, CONCHALÍ</t>
  </si>
  <si>
    <t xml:space="preserve">- Continuar demanda por comportamiento de arrendatario </t>
  </si>
  <si>
    <t>- Deuda total $1.603.000
- Pagó parcial 25/05 $640.000
- Pago pendiente por $160.000 y 4 cuotas de $200.960.
- 03/07/2020 $420.000 (Arriendo mas $100.000 acuerdo falta indicar plazo)
-08/09 deposito $470.000
- 10/7/20 pagó $281.000
- 22/9 deposito $470.000</t>
  </si>
  <si>
    <t>18°</t>
  </si>
  <si>
    <t>C-2274-2020</t>
  </si>
  <si>
    <t>MARTÍNEZ CATALDO, LUIS FELIPE</t>
  </si>
  <si>
    <t>fmartinez@bo-inmobiliaria.cl</t>
  </si>
  <si>
    <t>2070706/98283942</t>
  </si>
  <si>
    <t>1. MARTÍNEZ BENAVIDES, FRANCISCO FERNANDO
2. PÉREZ CUEVAS, URIEL SEGUNDO</t>
  </si>
  <si>
    <t>2. uperez@bp-inmobiliaria.cl</t>
  </si>
  <si>
    <t>1.  85232640    2.  2070706</t>
  </si>
  <si>
    <t>$   600.000</t>
  </si>
  <si>
    <t>SANTA RITA N° 660, LAS CONDES</t>
  </si>
  <si>
    <t>- Depositó $1.100.000 08/06
- 10/7/20 pagó $1.100.000
- 14/08 $1,000,000</t>
  </si>
  <si>
    <t>MAUREIRA SALINAS, IVETTE VALESKA</t>
  </si>
  <si>
    <t>ivette.maureira.s@gmail.com</t>
  </si>
  <si>
    <t>MEDINA IBAÑEZ, ALEX GUILLERMO</t>
  </si>
  <si>
    <t>alexgrmedina@gmail.com</t>
  </si>
  <si>
    <t xml:space="preserve">María José Calvimontes Candia </t>
  </si>
  <si>
    <t>micalvimontes@needo.cl</t>
  </si>
  <si>
    <t>Inmueble Sala N°2, Av. José María Escrivá de Balaguer N° 9211, edificio C Toscana, Vitacura</t>
  </si>
  <si>
    <t xml:space="preserve">- Termina por acuerdo y solicitud de Rentas </t>
  </si>
  <si>
    <t>- $250.000 (renta abril)
- 10/7/20 pagó $678.799
- 31/8 depositó 822.169
- 22/9 deposito $286.201</t>
  </si>
  <si>
    <t>MIRANDA ARJONA, JORGE IGLESIAS</t>
  </si>
  <si>
    <t>jimiranda@coserv.cl</t>
  </si>
  <si>
    <t>1. Enrique Rodrigo Morales Vejar
2. Andrea Lorena Miranda Laurel</t>
  </si>
  <si>
    <t>1. emorales@coserv.cl
2. amiranda@notariatorrealba.cl</t>
  </si>
  <si>
    <t>1. 88498753
2. 28989809</t>
  </si>
  <si>
    <t xml:space="preserve">Helsby N° 9235, La Reina </t>
  </si>
  <si>
    <t>MIRANDA SALINAS, ENRIQUE</t>
  </si>
  <si>
    <t>emiranda@iimch.cl</t>
  </si>
  <si>
    <t>1. María Carolina Beltran Villareal           2. Alejandro Alois Espinoza</t>
  </si>
  <si>
    <t>1. carola.beltran@gmail.com  2.aleespi@codelco.cl</t>
  </si>
  <si>
    <t>1. 89230507 2. 82289649</t>
  </si>
  <si>
    <t>$ 820.000</t>
  </si>
  <si>
    <t>San Carlos de Apoquindo N° 994, comuna de Las Condes</t>
  </si>
  <si>
    <t>PREPARACION DEMANDA</t>
  </si>
  <si>
    <t>- Adjudicación inscrita a foja 46.125 N° 65.957 año 2016</t>
  </si>
  <si>
    <t>- Pagó 1.000.000 por transferencia fecha 25/05/20
- Los meses de marzo, abril y mayo van a ser pagados en 6 cuotas  a partir de julio.  Verificar acuerdo efectivo, en planilla tb se señalan 10 cuotas 
- 22/9 deposito $1.307.530</t>
  </si>
  <si>
    <t>Viviendas 2000 ltda</t>
  </si>
  <si>
    <t>MORALES SAVE, MARCELA ALEJANDRA</t>
  </si>
  <si>
    <t>marmorales@security,cl</t>
  </si>
  <si>
    <t>Miguel Hugo Save Roman</t>
  </si>
  <si>
    <t>msave@weg.net</t>
  </si>
  <si>
    <t>$356328</t>
  </si>
  <si>
    <t xml:space="preserve">General Gambino N°3200, departamento N° 104, torre 15, estacionamiento N° 237, comuna de Conchali </t>
  </si>
  <si>
    <t>ENVIO DE CARTA</t>
  </si>
  <si>
    <t xml:space="preserve">- Cliente indicó estar al día TJP recibirá comprobantes de pago
- $350.000 (133.945 saldo adeudado mas $216.055 abomo de mayo)
- 03/07/2020 deposito $350.000
- 08/09 deposito $350.000 y $350.000 no imputados por Renta </t>
  </si>
  <si>
    <t>C-2278-2020</t>
  </si>
  <si>
    <t>MUÑOZ PASTENE, NATALIA</t>
  </si>
  <si>
    <t xml:space="preserve">nmunozp@icloud.com </t>
  </si>
  <si>
    <t>MUÑOZ PASTENE, DANIEL</t>
  </si>
  <si>
    <t>dvmartinezp@gmail.com</t>
  </si>
  <si>
    <t>$ 270.000</t>
  </si>
  <si>
    <t>AV. VICUÑA MACKENNA N° 980, DPTO 31, LA CISTERNA</t>
  </si>
  <si>
    <t xml:space="preserve">F&amp;L certificación de abandono </t>
  </si>
  <si>
    <t>- Entrego depto 29/04 a MB sin deuda</t>
  </si>
  <si>
    <t>C-2273-20</t>
  </si>
  <si>
    <t>OSORIO VEJAR, SERGIO ANDRÉS</t>
  </si>
  <si>
    <t>sergio.prodiseno@gmail.com</t>
  </si>
  <si>
    <t>$297.895</t>
  </si>
  <si>
    <t>AV. VICUÑA MACKENNA N°980, DPTO. 24, LA CISTERNA</t>
  </si>
  <si>
    <t xml:space="preserve">- Arrendatario al día, no se ha dado de baja judicialmente la causa
- Al término de la contingencia se debe evaluar si continua el proceso judicial </t>
  </si>
  <si>
    <t>- 20/05 pagó $294.072 + $94.072
- $297.895 comprometidos final junio
- Pendiente $297.895 comprometido para 15/06.</t>
  </si>
  <si>
    <t>OSORIO VILLALOBOS, SERGIO ANTONIO</t>
  </si>
  <si>
    <t>3°</t>
  </si>
  <si>
    <t>C-30074-2019</t>
  </si>
  <si>
    <t>PAVEZ MILLANAO, JUAN ANDRÉS FELIPE</t>
  </si>
  <si>
    <t>joanpavez@movistar.cl</t>
  </si>
  <si>
    <t>PAVEZ MILLANAO, STEPHANIE</t>
  </si>
  <si>
    <t>spavez@uandes.cl</t>
  </si>
  <si>
    <t>AV. VICUÑA MACKENNA N°980, DPTO. 33, LA CISTERNA</t>
  </si>
  <si>
    <t xml:space="preserve">- 17/07/20 Acuerdo entrega dpto 20-21/07 
-31/8 pago $117.423 ggcc 
-31/9 pago $100.000 por ssbb </t>
  </si>
  <si>
    <t>C-17396-19</t>
  </si>
  <si>
    <t>PINOCHET MUÑOZ, SERGIO</t>
  </si>
  <si>
    <t>SANTA PAULA N°753, LAS CONDES</t>
  </si>
  <si>
    <t xml:space="preserve">- Arrendatario al día, no se ha dado de baja judicialmente la causa  
- Proxima reunión con Rentas, confirmar el retiro de la demanda </t>
  </si>
  <si>
    <t>- Deposito $1.042.000 el 18/05
- Solicita rebaja de renta 
- 20/7 $1.042.000
- 21/8 DEPOSITO $1.050.000 (efectuado el 7/8)
- 22/9 deposito $1.1140.000</t>
  </si>
  <si>
    <t>C-30367-2018</t>
  </si>
  <si>
    <t>PIZARRO TOLEDO, VÍCTOR JOSÉ</t>
  </si>
  <si>
    <t>vipizarro@sofocar.cl</t>
  </si>
  <si>
    <t>$    145.000</t>
  </si>
  <si>
    <t>AV. VICUÑA MACKENNA N°980 DPTO 21, BX, 180, TORRE 4, LA CISTERNA</t>
  </si>
  <si>
    <t>- Recuperado el 16/04/20</t>
  </si>
  <si>
    <t>11°</t>
  </si>
  <si>
    <t>C-8696-2020</t>
  </si>
  <si>
    <t xml:space="preserve">Inmobiliaria Viviendas 2000 Ltda </t>
  </si>
  <si>
    <t>PIZARRO VALENZUELA, WANDA</t>
  </si>
  <si>
    <t>wanda.yanez@gmail.com</t>
  </si>
  <si>
    <t xml:space="preserve">José Ricardo Yañez Pizarro </t>
  </si>
  <si>
    <t>dr.ricardo.yanez@gmail.com</t>
  </si>
  <si>
    <t>$   514.000</t>
  </si>
  <si>
    <t xml:space="preserve">Ramon Harriet N° 19, departamento N° 402 de la torre 1, estacionamiento N° 23 y bodega H1, comuna Chiguayante </t>
  </si>
  <si>
    <t xml:space="preserve">- Verificar si continua el procedimiento </t>
  </si>
  <si>
    <t>05/06 $514.400 (renta abril)
- 17/07/20 $518.000
- 31/8 $518.000
-22/9 depositó $518.000</t>
  </si>
  <si>
    <t>24°</t>
  </si>
  <si>
    <t>C-27554-2019</t>
  </si>
  <si>
    <t>PONCE MOREIRA, JUAN E</t>
  </si>
  <si>
    <t>jponce@conchali.cl</t>
  </si>
  <si>
    <t xml:space="preserve">QUINTEROS RODRIGUEZ, ESTRELLA </t>
  </si>
  <si>
    <t>equinteros@conchali.cl</t>
  </si>
  <si>
    <t>AV. GENERAL GAMBINO N°3200 DPTO 1010, TORRE 14, CONCHALÍ</t>
  </si>
  <si>
    <t>-22/9 deposito $500.000
- 31/9 depositó $500.000</t>
  </si>
  <si>
    <t>RAMÍREZ SAAVEDRA, MARCO ANTONIO
2. GODOY RIVERA, GERMAN ESTEBAN</t>
  </si>
  <si>
    <t>1. marco.ramirez@hotmail.com
2. germaangor@gmail.com</t>
  </si>
  <si>
    <t>1. 977993204
2. 992148819</t>
  </si>
  <si>
    <t>José Fernando Peralta Pelaez</t>
  </si>
  <si>
    <t>peralta.fdo@gmail.com</t>
  </si>
  <si>
    <t>Chiu Chiu N° 1850, dpto N° 404, estacionamiento N° 301, Las Condes</t>
  </si>
  <si>
    <t>- Termina por pagos al día, informado por Rentas 6/8</t>
  </si>
  <si>
    <t>-10/7/20 pagó $450.000
- 20/7/20 depositó $100.000
-14/08 $1,298,564 (queda al día)
- Paga arriendo y monto atrasado</t>
  </si>
  <si>
    <t>C-8689-2020</t>
  </si>
  <si>
    <t>RECABARREN ADAROS, MARCELA</t>
  </si>
  <si>
    <t>marcelrecabarren@gmail.com</t>
  </si>
  <si>
    <t xml:space="preserve">Cristian Guillermo Peñaylillo Adaros </t>
  </si>
  <si>
    <t>c.penaylillo@mciservicios.cl</t>
  </si>
  <si>
    <t>$  583.843</t>
  </si>
  <si>
    <t>María Fuentealba N° 1666, casa modelo Palqui MZ4-ST55, Senderos del Milagro, La Serena</t>
  </si>
  <si>
    <t>- 30/05/20 $728.869  Cuota 1/7 de la mora, mas renta mes "junio" $583.843)
- 10/07/20 pagó $729.000 
- 14/08 $730,000
- 08/09 depositó $726.000</t>
  </si>
  <si>
    <t>8°</t>
  </si>
  <si>
    <t>C-663-2019</t>
  </si>
  <si>
    <t>JOSÉ MIGUEL CALVO</t>
  </si>
  <si>
    <t>REYES FARIAS, JORGE</t>
  </si>
  <si>
    <t>AV. AMERICO VESPUCIO SUR N° 3121, DPTO L 33, BX 26 Y 27, MACUL</t>
  </si>
  <si>
    <t xml:space="preserve">9° </t>
  </si>
  <si>
    <t>C-2154-2020</t>
  </si>
  <si>
    <t>EDMUNDO RENCORET</t>
  </si>
  <si>
    <t>RIVAS RAMIREZ, FERNANDA</t>
  </si>
  <si>
    <t>rivas.ramirez@gmail.com</t>
  </si>
  <si>
    <t>MORALES RIVERA, PEDRO</t>
  </si>
  <si>
    <t>pedro.morales.rivera@gmail.com</t>
  </si>
  <si>
    <t xml:space="preserve">$  280.000 </t>
  </si>
  <si>
    <t xml:space="preserve">AV. AMERICO VESPUCIO SUR N°2875, DEPTO 14, TORRE Q, ESTACIONAMIENTO 64, COMUNA DE MACUL </t>
  </si>
  <si>
    <t>- Paga desfasado, debe 2 meses. 
- Continuar demanda por comportamiento de arrendatario</t>
  </si>
  <si>
    <t>- Deposito 03/06 $400.000
- Compromiso de pago 15/06 $115.000
- 14/08 $500,000
- 10/07/20 Depositó $430.000
-08/09 deposito $465.000
- 22/9 deposito $465.000</t>
  </si>
  <si>
    <t>C-4098-2018</t>
  </si>
  <si>
    <t>RODRIGUEZ CORTES, JACQUELINE</t>
  </si>
  <si>
    <t>jrodriguezc@aconcagua.cl</t>
  </si>
  <si>
    <t>27187110/ 54388403 (celular)</t>
  </si>
  <si>
    <t>AV. VICUÑA MACKENNA N° 980 DPTO.31, TORRE 6, LA CISTERNA</t>
  </si>
  <si>
    <t xml:space="preserve">- F&amp;L certificación de abandono. 
- FG: Verificar si seguimos con cobro </t>
  </si>
  <si>
    <t>- TJP recibió depto 15/03
- GGCC y servicios básicos al día</t>
  </si>
  <si>
    <t xml:space="preserve">SAAVEDRA MARCHANT LUIS AGUSTIN </t>
  </si>
  <si>
    <t>Ana María Suau Cerda</t>
  </si>
  <si>
    <t>Alejandro Seraní Norte N° 9426, depto 305, estacionamiento 23 y bodega 48, comuna de Vitacura</t>
  </si>
  <si>
    <t>- 14/08 $2,000,000 + $405,000 GGCC
-22/9 depositó $400.000</t>
  </si>
  <si>
    <t>29°</t>
  </si>
  <si>
    <t>C-8652-2020</t>
  </si>
  <si>
    <t>SANCHEZ PACHECO, ALEXIS ANDRES</t>
  </si>
  <si>
    <t>alexis_sanchez19@hotmail.com</t>
  </si>
  <si>
    <t>Cristian Bastias Sánchez</t>
  </si>
  <si>
    <t>General Gambino N°3200, departamento N°101, Torre 12, estacionamiento 230, comuna de Conchalí.</t>
  </si>
  <si>
    <t xml:space="preserve">Confirmar si lo demandamos o no </t>
  </si>
  <si>
    <t xml:space="preserve"> - Cliente señaló que 05/05 paga saldo adeudado. 
- Saldo pendiente de $347.000, compromiso de deposito 29/05/20
'- 03/07/2020 $500.000 (pagado 30/06/20)
- 31/8 pago $500.000
-08/09 abonó $50.000 a GGCC
- 22/9 depositó $300.000</t>
  </si>
  <si>
    <t>SEPULVEDA PEÑALOZA, CESAR</t>
  </si>
  <si>
    <t>Huérfanos N° 1919, depto N° 22 A, Santiago</t>
  </si>
  <si>
    <t>- Envió comprobante de pago 27/05 de $290.000
- Pendiente un mes, con compromiso de pago para 05/06
- 24/7 $290.000
- 21/8 deposito $282.000</t>
  </si>
  <si>
    <t>C-27641-2019</t>
  </si>
  <si>
    <t>SOOK SIN, CHON</t>
  </si>
  <si>
    <t>KI KIM HYUNG</t>
  </si>
  <si>
    <t>LA QUEBRADA N° 12341 CASA 14, LO BARNECHEA</t>
  </si>
  <si>
    <t>- Demanda seguirá adelante por comportamiento, sacar al arrendatario. 
- Recuperar montos adeudados</t>
  </si>
  <si>
    <t xml:space="preserve">-Deuda inicial $ 6.908.655
- Pendiente $ 2.908.655. 
- 13/05 depositó $2.000.000 
- 25/05/20 depositó $ 1.000.000
- 29/05 depositó $1.000.000
- Confirmar en reunión cuándo se habrían recuperados los $3.000.000 que se indican en otra planilla
- 22/9 deposito $5.000.000 y un cheque para el 15/10 por $3.745.796 </t>
  </si>
  <si>
    <t>16°</t>
  </si>
  <si>
    <t>C-27425-2019</t>
  </si>
  <si>
    <t>SOTO SMITH, JUAN CARLOS</t>
  </si>
  <si>
    <t>jano.capa@gmail.com</t>
  </si>
  <si>
    <t>MAUREIRA MEDINA, CARLOS JAVIER</t>
  </si>
  <si>
    <t>carlosjaviermaureiramedina@gmail.com</t>
  </si>
  <si>
    <t>$    220.000</t>
  </si>
  <si>
    <t>ISABEL LA CATÓLICA N°1160, DEPTO 22, TORRE 3, ESTACIONAMIENTO 89, COMUNA DE LA CISTERNA</t>
  </si>
  <si>
    <t xml:space="preserve">- Demanda paralizada
- Verificar con rentas comportamiento del arrendatario posterior a la contigencia </t>
  </si>
  <si>
    <t>- Verificar si realizó transferencia 19/05 
se recupero de $270.000
- 14/08 $100,000 abono deuda pednienre
- Deuda historica en columa Q 
- -31/7 deposito $280.000</t>
  </si>
  <si>
    <t>TAPIA TAPIA, ISAAC ALFONSO</t>
  </si>
  <si>
    <t>itapiat@gmail.com</t>
  </si>
  <si>
    <t>Lucciano Giuseppe Fabrizio Berardi Espinosa</t>
  </si>
  <si>
    <t>lgfberardi@gmail.com</t>
  </si>
  <si>
    <t xml:space="preserve">Av. Kennedy N° 10290, dpto 1202, torre 2, Est. 208-209, bodega 17, Vitacura. </t>
  </si>
  <si>
    <t>C-8641-2020</t>
  </si>
  <si>
    <t>VALDEBENITO GATICA, PATRICIA</t>
  </si>
  <si>
    <t>Alejandro Rafael Contreras Arevalo</t>
  </si>
  <si>
    <t>$   711.165</t>
  </si>
  <si>
    <t xml:space="preserve">Corte de Apelaciones N° 1051, departamento 103, estacionamiento 234 y bodega 28, comuna de Vitacura. </t>
  </si>
  <si>
    <t>- Retiro demanda</t>
  </si>
  <si>
    <t>- Recupero 21/05 atrasado abril
- 10/06 pago por $711.165 (renta mayo)
- 10/07 $711.165 pago de junio 
- 29/09 deposito $712.587
- 7/10 deposito $713.000</t>
  </si>
  <si>
    <t>Inmobiliaria Viviendas 2000 SpA</t>
  </si>
  <si>
    <t>VARGAS ALARCON, CONSTANZA BELEN</t>
  </si>
  <si>
    <t>monica.gonzalez.vega1371@gmail.com</t>
  </si>
  <si>
    <t xml:space="preserve">Ramon Harriet N° 19, departamento N° 502 de la torre 2, estacionamiento N° 42 y 43 y bodega O15, comuna Chiguayante </t>
  </si>
  <si>
    <t xml:space="preserve">- Arrendataria al día, pago monto adeudado completo directamente a Rentas </t>
  </si>
  <si>
    <t>- 03/07/2020 $1.035.000, arrendataria al día, solicitó rebaja
- 21/8 deposito $345.000
-22/9 deposito $345.000</t>
  </si>
  <si>
    <t>VELASTIN SAAVEDRA, JORGE FERNANDO</t>
  </si>
  <si>
    <t>*</t>
  </si>
  <si>
    <t>Ramon Vergara N°99, dpto 22, edificio 12, estacionamiento N°11, Quilicura</t>
  </si>
  <si>
    <t>- Devolvió depto 26/06/20</t>
  </si>
  <si>
    <t>RESTAURANT LIN WA LTDA</t>
  </si>
  <si>
    <t>$1.056.716 (renta Abril-Mayo)
$531.770 (RENTA JUNIO)
-22/9 deposito $1.593.182</t>
  </si>
  <si>
    <t>PÉREZ ILABACA, LUIS</t>
  </si>
  <si>
    <t>$920.550 (arrenatario estaba al día pero no lo tenia registrado Rentas por lo que lo traspasarona  legal, era renta abril, mayo y junio)</t>
  </si>
  <si>
    <t>OPAZO, ROBERTO</t>
  </si>
  <si>
    <t xml:space="preserve">- 03/06 $304.000 (hay  $30.000 abono adicional p- 16/06 Cumplió acuerdo $30.000 extraara ir regularizando)
-21/8 deposito $308.167
- 31/8 deposito $60.000 + $308.667
</t>
  </si>
  <si>
    <t>REYES VEGA, ADRIAN ALONSO</t>
  </si>
  <si>
    <t>- Rentas informa que cliente se encuentra al día 3/7</t>
  </si>
  <si>
    <t>SOTA RAMOS, RICARDO DAVID</t>
  </si>
  <si>
    <t>rsota@tinsa.cl</t>
  </si>
  <si>
    <t xml:space="preserve">Loretta Eliana Simunovic Corbalan </t>
  </si>
  <si>
    <t>lorettagaray@hotmail.com</t>
  </si>
  <si>
    <t>La Llaveria 2210, depto 1604, estacionamiento 57 y bodega 37, comuna de Vitacura</t>
  </si>
  <si>
    <t>- Deposito de fecha 3/6 por $826.560</t>
  </si>
  <si>
    <t>- 10/7/20 pagó $826.560
- Informó en reunión 24/7: deposito 13/7 $1.653.503
14/08 $838,000
-22/9 depositó $837.342</t>
  </si>
  <si>
    <t>ALCAYAGA PERALTA, MARÍA</t>
  </si>
  <si>
    <t xml:space="preserve">Alejandro Serani Norte N° 9423, depto 208, estacionamiento N° 48 y bodega N° 81, comuna de Vitacura </t>
  </si>
  <si>
    <t>- 20/7 pagó $590.000
-21/8 deposito $590.000
- 22/9 depositó $590.000</t>
  </si>
  <si>
    <t>ARRIETA REX, PABLO ALFREDO</t>
  </si>
  <si>
    <t>parrietarex@yahoo.com</t>
  </si>
  <si>
    <t>Roberto Andrés Arrieta Rex</t>
  </si>
  <si>
    <t>rarrieta@veterquimica.cl</t>
  </si>
  <si>
    <t>Avda. San José María Escrivá de Balaguer N° 9211, torre C Toscana, departamento N° 502, estacionamiento 152-155, bodega 15, comuna de Vitacura</t>
  </si>
  <si>
    <t>- Cliente al día infomado por rentas 6/7</t>
  </si>
  <si>
    <t>- 21/8 deposito $1.129.945
-22/9 deposito $1.127.685</t>
  </si>
  <si>
    <t>ASSADI CASTILLO, ALFONSO FELIPE</t>
  </si>
  <si>
    <t>terrafirma@vtr.net</t>
  </si>
  <si>
    <t>Carmen Luz Castillo Valencia</t>
  </si>
  <si>
    <t>calucastillo@vtr.net</t>
  </si>
  <si>
    <t>Calle del Mirador N° 2070, depto N° 604, Torre A Venecia, estacionamiento 36-37 y bodega N°31, comuna de Vitacura</t>
  </si>
  <si>
    <t>- Pendiente pago de julio y reajustes de los últimos tres meses
- Entrega propiedad en mes de agosto
- Rentas solicita detención del proceso</t>
  </si>
  <si>
    <t>- 21/8 deposito 2.326.597
- $946.202 por GGCC
- Entrega de depto 31/8
- 08/09 depositó GGCC $350.000</t>
  </si>
  <si>
    <t>HENRY CULLEL, ALBERTO</t>
  </si>
  <si>
    <t>hcullel@comerciallf.cl</t>
  </si>
  <si>
    <t xml:space="preserve">SImon Ernesto López Verti </t>
  </si>
  <si>
    <t>simonslv@hotmail.com</t>
  </si>
  <si>
    <t xml:space="preserve">Avda. San José María Escrivá de Balaguer N° 9211, depto 605, Torre D Cerdeña, Estacionamiento 222 y bodega 12, comuna de Vitacura </t>
  </si>
  <si>
    <t>- Informó en reunión 24/7: deposito el 10/7  $820.746
-14/08 $822,387
- 22/9 depositó $822.387</t>
  </si>
  <si>
    <t xml:space="preserve">INVERSIONES INVESTHA SpA
Representante: Claudio Patricio Andia Stelzer </t>
  </si>
  <si>
    <t>claudioa@gmail.com</t>
  </si>
  <si>
    <t>Claudio Patricio Andia Stelzer</t>
  </si>
  <si>
    <t>Alejandro Serani Norte N° 9394, depto N° 902, estacionamiento N° 163 y bodega N° 61, comuna de Vitacura</t>
  </si>
  <si>
    <t>- 24/7 depositó $945.045
-31/8 depositó 945.045</t>
  </si>
  <si>
    <t xml:space="preserve">1. LIZANA MARTÍNEZ, CECILIA ISABEL
2. TUDESCA JARA, DANIEL ARMANDO </t>
  </si>
  <si>
    <t>1. cecilzmar.z@gmail.com
2. dtudesca@gmail.com</t>
  </si>
  <si>
    <t>1. 992950996
2. 987421067</t>
  </si>
  <si>
    <t>Giovanni Mario Luiggi La Mura</t>
  </si>
  <si>
    <t>giovannilamura@gmail.com</t>
  </si>
  <si>
    <t xml:space="preserve">Vicuña Mackenna N° 980, depto 34, torre 1, estacionamiento N° 146, comuna de La Cisterna </t>
  </si>
  <si>
    <t>- Se regulariza deuda, arrendataria estaba al día pero no estaba registrado  $594.620</t>
  </si>
  <si>
    <t xml:space="preserve">SOTO ESPINOSA, EMILSE KASANDRA </t>
  </si>
  <si>
    <t>emilse29@gmail.com</t>
  </si>
  <si>
    <t>Luis Andrés Lizama González</t>
  </si>
  <si>
    <t>lgonzalezpro@gmail.com</t>
  </si>
  <si>
    <t xml:space="preserve">Vicuña Mackenna N° 980, depto 22, torre 2, estacionamiento N° 162, comuna de La Cisterna </t>
  </si>
  <si>
    <t>- 17/07/2020  $200.000
-08/09 deposito $280.000
-22/9 deposito $280.961</t>
  </si>
  <si>
    <t>INMOBILIRIA VIVIENDAS 2000 SpA</t>
  </si>
  <si>
    <t>JOFRÉ GONZÁLEZ, LUIS ARTURO</t>
  </si>
  <si>
    <t xml:space="preserve">Avda. Circunvalación Norte 1124, Barrio el Tranque, Hacienda Quilamapu, Chillan </t>
  </si>
  <si>
    <t>- 24/7 Recupero de pago de meses anteriores: mayo 1.200.000 
- 14/08 420,000 (recordatorio cobro)
-22/9 deposito $420.000</t>
  </si>
  <si>
    <t>PIZARRO CORTES, MIGUEL ANGEL</t>
  </si>
  <si>
    <t>miguel.a.pizarro@hotmail.com</t>
  </si>
  <si>
    <t>Javier Andrés Aros Binimelis</t>
  </si>
  <si>
    <t>javieraraos@gmail.com</t>
  </si>
  <si>
    <t>María Fuentealba N° 1678, Senderos del Milagro, La Serena</t>
  </si>
  <si>
    <t xml:space="preserve">- Cliente al día informado por Rentas </t>
  </si>
  <si>
    <t>- 17/07/2020 cliente transfirió 02/07 $610.000
- 14/08 $620,730
-22/9 deposito $620.000</t>
  </si>
  <si>
    <t>BLUMEL GONZÁLEZ, SERGIO ANDRÉS</t>
  </si>
  <si>
    <t>sblumel@gmail.com</t>
  </si>
  <si>
    <t>Barbara Paola Blumel González</t>
  </si>
  <si>
    <t>barbara.blumel@sqm.cl</t>
  </si>
  <si>
    <t xml:space="preserve">Avda. San José María Escriva de Balaguer N° 9211, Torre E Piamonte, departamento N°307, estacionamiento N° 379-380 y bodega 42, comuna de Vitacura. </t>
  </si>
  <si>
    <t>-22/9 deposito $957.348</t>
  </si>
  <si>
    <t>MARÍA LUISA CALVO PUIG/ FLORENCIA RENCORET CALVO</t>
  </si>
  <si>
    <t>ABIUSO MUÑOZ, ESTEPHANIE DENISSE</t>
  </si>
  <si>
    <t>e_abiuso@hotmail.com</t>
  </si>
  <si>
    <t>967008639/ 930268441</t>
  </si>
  <si>
    <t>Daniela Lorena Osores Araos</t>
  </si>
  <si>
    <t>dosores@falabella.cl</t>
  </si>
  <si>
    <t>General Korner N°81, departamento 22, torre J, estacionamiento 52, El Bosque</t>
  </si>
  <si>
    <t>- 17/07 $602.949 queda al día</t>
  </si>
  <si>
    <t>BARRANCO GÓMEZ, JESÚS MANUEL</t>
  </si>
  <si>
    <t>jesusbarranco@gmail.com</t>
  </si>
  <si>
    <t xml:space="preserve">Max Sebastian Ringeling Ovalle </t>
  </si>
  <si>
    <t>maxringeling@gmail.com</t>
  </si>
  <si>
    <t>Sala N° 17, Calle del Mirador N° 2070, edificio B Siena, bodega N° 26 del edificio B Siena, comuna de Vitacura</t>
  </si>
  <si>
    <t xml:space="preserve">- 22/9 deposito $204.119 </t>
  </si>
  <si>
    <t>INOSTROZA PERGOLESI, NICOLLE ELIER</t>
  </si>
  <si>
    <t>nicolle.pergolesi@gmail.com</t>
  </si>
  <si>
    <t>Christopher Alexander Infantas Bermudez</t>
  </si>
  <si>
    <t>cris.infantas@gmail.com</t>
  </si>
  <si>
    <t xml:space="preserve">Avda. Americo Vespucio N° 3121, depto N° 32, Torre M, estacionamiento N° 152, comuna de Macul </t>
  </si>
  <si>
    <t>- 10/7/20 Tamara recuperó departamento, la renta de junio se imputa a mes de garantía atendido que se entrega departamento impecable, recién pintado con limpieza de alformbra y GGCC al día</t>
  </si>
  <si>
    <t xml:space="preserve">1. LOBOS MOSQUEIRA, MATIAS PABLO
2. LOBOS MOSQUEIRA, FRANCISCA JOSÉ </t>
  </si>
  <si>
    <t xml:space="preserve">1. lobkeira@hotmail.com
2. flobos@gmail.com
</t>
  </si>
  <si>
    <t>1. 950143821
2. 979891692</t>
  </si>
  <si>
    <t>Carlos Eduardo Lobos Mosqueira</t>
  </si>
  <si>
    <t>carlos.lobos@cultura.gob.cl</t>
  </si>
  <si>
    <t>La Llavería N° 2110, depto 1204, torre 1, estacionamiento N° 50 y bodega N° 59, comuna de Vitacura</t>
  </si>
  <si>
    <t xml:space="preserve">- 24/7 pago $656.500
- 22/9 pagó $552.000 y entrego un cheque por $483.052 con fecha 01/10 por ggcc
- 31/9 depositó $552.500
</t>
  </si>
  <si>
    <t>MOLINA CONTRERAS, FRANCISCO</t>
  </si>
  <si>
    <t>fmolina@safefood.cl</t>
  </si>
  <si>
    <t>Gabriela Contreras Recart</t>
  </si>
  <si>
    <t xml:space="preserve">Alejandro Serani Norte N° 9426, depto 407, estacionamiento N° 98 y bodega N° 87, comuna de Vitacura </t>
  </si>
  <si>
    <t>- 14/08/20 $734,782
-22/9 deposito $734.782</t>
  </si>
  <si>
    <t>SOLIS PLAZA SONIA FABIOLA</t>
  </si>
  <si>
    <t>fabiolasolis@gmail.com</t>
  </si>
  <si>
    <t xml:space="preserve">Herman Alberto Colodro Reininger </t>
  </si>
  <si>
    <t>herman.colodro@gmail.com</t>
  </si>
  <si>
    <t>Sala N° 19, calle del mirador N° 2070, edificio B Siena, bodega N°51, comuna de Vitacura</t>
  </si>
  <si>
    <t>VARAS HONORATO JUAN PABLO</t>
  </si>
  <si>
    <t>jpvaras@promoideas.cl</t>
  </si>
  <si>
    <t xml:space="preserve">Mauricio Méndez Amor </t>
  </si>
  <si>
    <t>charliromeo2002@yahoo.com</t>
  </si>
  <si>
    <t>Ssala N° 1, Monseñor Escriva de Balaguer N° 9211C, edificio C, bodega N° 27 del edificio Toscana, Vitacura</t>
  </si>
  <si>
    <t>- 21/8 deposito 199.000
- 22/9 deposito $199.000</t>
  </si>
  <si>
    <t>ACHONDO HENRÍQUEZ, ARMANDO</t>
  </si>
  <si>
    <t>aachondo7@gmail.com</t>
  </si>
  <si>
    <t xml:space="preserve">Gonzalo Achondo Henríquez </t>
  </si>
  <si>
    <t>gachondoh@gmail.com</t>
  </si>
  <si>
    <t>Tupungato N°10051, depto N° 102, estacionamiento 240 y bodega N° 18, comuna de Vitacura</t>
  </si>
  <si>
    <t>- Cliente al día por información de rentas 6/7. Pago en cuentas distintas, ya corregido</t>
  </si>
  <si>
    <t>-22/9 deposito $700.000</t>
  </si>
  <si>
    <t>CANDIA TORRES, PABLO ANDRÉS</t>
  </si>
  <si>
    <t>pcandia@pactoconstructora.cl</t>
  </si>
  <si>
    <t xml:space="preserve">Carlos Nicolas Palma Lara </t>
  </si>
  <si>
    <t>carmagno45@hotmail.com</t>
  </si>
  <si>
    <t xml:space="preserve">Calle el Valle N° 2009, comuna de Lo Barnechea </t>
  </si>
  <si>
    <t xml:space="preserve">- Compromiso con Rentas de pagar el 30 de c/ mes 
- 22/7 pendiente mes de julio y saldo anterior </t>
  </si>
  <si>
    <t>- Saldo de $193.000, adeuda julio 
- Compromiso de pago de saldo con tarjeta de crédito el 27/7
-14/08 $193,000 /saldo mayo pagado 05/08)
- 14/08 porqué Marcelo Barria tomo caso?, se hizo un abono
-22/9 depositó $975.710</t>
  </si>
  <si>
    <t>IGLESIAS ESLAVA, GABRIELA CAROLINA</t>
  </si>
  <si>
    <t>gaby.iglesias87@gmail.com</t>
  </si>
  <si>
    <t>Bruno Esteban Tejada Di Loreto</t>
  </si>
  <si>
    <t>bruno.tejadadi@gmail.com</t>
  </si>
  <si>
    <t xml:space="preserve">La Quebrada N° 12345, comuna de Lo Barnechea </t>
  </si>
  <si>
    <t>- 24/7 pago $967.194
-14/08 $991,537
-22/9 deposito $931.577</t>
  </si>
  <si>
    <t>1. BACIGALUPO VICUÑA, FELIX 
2. BACIGALUPO VICUÑA, CARMEN ROSA</t>
  </si>
  <si>
    <t>1. fbacigalupo@pathfinder.cl
2. gonbaci@hotmail.com</t>
  </si>
  <si>
    <t>1. 225827302
2.92248813</t>
  </si>
  <si>
    <t xml:space="preserve">1. Andrés Bacigalupo Villegas
2. María Alejandra Villegas León </t>
  </si>
  <si>
    <t>1. abacigalupo@newtrade.cl
2. alevillele@yahoo.com</t>
  </si>
  <si>
    <t>1. 84669420
2. 67260806</t>
  </si>
  <si>
    <t xml:space="preserve">La Dehesa N°4456, comuna de Lo Barnechea </t>
  </si>
  <si>
    <t>GUAJARDO SALDAÑO JUANA ROSA</t>
  </si>
  <si>
    <t>juanaguajardo@hotmail.com</t>
  </si>
  <si>
    <t>Lucia de las Mercedes Guajardo Saldaña</t>
  </si>
  <si>
    <t>luciaguajardo@hotmail.com</t>
  </si>
  <si>
    <t>Avda. Vicuña Mackenna N° 980, depto 31, torre 7, est 241, comuna de la Cisterna</t>
  </si>
  <si>
    <t>- reunión 24/7: 7/7 depositó $270.000
- 14/08 $270.000  señala que pago 2016 se efectuó, por favor Rentas revisar
- 08/09 depositó $270.000
-22/9 deposito $22.504</t>
  </si>
  <si>
    <t>LABBE MARTINEZ, CRISTIAN</t>
  </si>
  <si>
    <t>clabbe@mlareina.cl</t>
  </si>
  <si>
    <t>Isabel Margarita Labbe Martínez</t>
  </si>
  <si>
    <t>ilabbe@crdpmaule.cl</t>
  </si>
  <si>
    <t xml:space="preserve">Tabancura N° 1050, depto 702, torre 1, estacionamiento 166-223, bodega 22, comuna de Vitacura </t>
  </si>
  <si>
    <t>14/08- Devolvió inmueble 13/08, pagó $3,961,000 impuable a GGCC y saldo a rentas adeudadas, más $900,000 SS básicos (Vale, ver si finiquito autoriza a imputar mes de garantía, hay que revisar finiquito para casos de morosos)</t>
  </si>
  <si>
    <t>MIGUEL CALVO AGUIRRE</t>
  </si>
  <si>
    <t>1. JIMENEZ PARADA , MARÍA JOSÉ
2. VARGAS HERNÁNDEZ, PEDRO ISRAEL</t>
  </si>
  <si>
    <t>1. majojipa@gmail.com
2. pvargas.grafica@gmail.com</t>
  </si>
  <si>
    <t>1. 979698958
2. 977732750</t>
  </si>
  <si>
    <t>Macarena Solange Liberona Ramírez</t>
  </si>
  <si>
    <t>liberonama@gmail.com</t>
  </si>
  <si>
    <t>Avda. Condell N°29, depto N° 903, comuna de Providencia</t>
  </si>
  <si>
    <t xml:space="preserve">- + $577.847 por GGCC, no incluidos en el monto de deuda total </t>
  </si>
  <si>
    <t>- Reunión 24/7: 7/7 depositó $700.000
- Compromiso de pago de GGCC 50% a fin de mes y 50% en agosto 
- 14/08/20 $306.000 rentas de arrendamiento GGCC $250.000
- 21/8 pago $250.000 GGCC
- 08/09 pagó 518.000
-22/9 deposito $518.000</t>
  </si>
  <si>
    <t>SOBARZO MATURANA, RAFAEL ANDRÉS</t>
  </si>
  <si>
    <t>rafaelsobarzom@gmail.com</t>
  </si>
  <si>
    <t>Christopher Abraham Molina Ponce</t>
  </si>
  <si>
    <t>critopher.molina.ing@gmail.com</t>
  </si>
  <si>
    <t>General Gambino N° 3200, depto 201, torre 2, estacionamiento N° 92, comuna de Conchalí</t>
  </si>
  <si>
    <t>- 24/7 depositó $320.000. 
- 31/8 depositó $350.000</t>
  </si>
  <si>
    <t>TORREJÓN, BRANCO</t>
  </si>
  <si>
    <t>- 14/08 $300,000
- 31/8 deposito $300.000 y abono $150.000 a ggcc</t>
  </si>
  <si>
    <t>Revisar si está moroso, recupero informado por TJP en juni</t>
  </si>
  <si>
    <t>VIVIENDAS 2000 LIMITADA</t>
  </si>
  <si>
    <t>BAUTE GARCÍA, JAVIER JESÚS</t>
  </si>
  <si>
    <t>Huerfanos N° 1977, departamento 711, estacionamiento N° 13, comuna de Santiago</t>
  </si>
  <si>
    <t>- Confirmar si esta moroso o no</t>
  </si>
  <si>
    <t>- 31/7 consta deposito de fecha 30/5 por $210.000
-31/8 deposito $300.000</t>
  </si>
  <si>
    <t>INMOBILIARIA CALLE CALLE LIMITADA</t>
  </si>
  <si>
    <t>OPAZO ANTILEO, ROBERTO ALEJANDRO</t>
  </si>
  <si>
    <t xml:space="preserve">Marcos Andrés Opazo Antileo </t>
  </si>
  <si>
    <t>San Fernando N° 1477, depto 54 torre 9, comuna de Conchalí</t>
  </si>
  <si>
    <t>-22/9 deposito $30.000</t>
  </si>
  <si>
    <t>VIVIENDAS 2000</t>
  </si>
  <si>
    <t>MUÑOZ SLAKO, ANA PILAR</t>
  </si>
  <si>
    <t xml:space="preserve">TERMINADA </t>
  </si>
  <si>
    <t xml:space="preserve">- 22/9 deposito $500.000 y pago por consumos básicos $461.621
- 22/9 entrega de propiedad </t>
  </si>
  <si>
    <t>CONTRERAS FERNÁNDEZ, EDUARDO JORGE</t>
  </si>
  <si>
    <t>MARIA LUISA CALVO PUIG</t>
  </si>
  <si>
    <t xml:space="preserve">RODRÍGUEZ RAGNI, ANA CLAUDIA </t>
  </si>
  <si>
    <t>Alejandro Serani Norte 9426, depto 608, estacionamiento N° 7, bodega 22, comuna de Vitacura</t>
  </si>
  <si>
    <t>- 7/10 deposito $604.850 renta de septiembre</t>
  </si>
  <si>
    <t>GIBSON-CRAIG- CARMICAEL SKARNIC MICHELLE ELAINE</t>
  </si>
  <si>
    <t xml:space="preserve">El Cerro N° 420, comuna de Lo Barnechea </t>
  </si>
  <si>
    <t xml:space="preserve">Se llama Michelle </t>
  </si>
  <si>
    <t xml:space="preserve">- Pendiente presupuesto de reparación de obras </t>
  </si>
  <si>
    <t>LOYOLA DOMÍNGUEZ, AMBAR VERONICA</t>
  </si>
  <si>
    <t xml:space="preserve">Juan XXIII, depto N° 102, torre B, estacionamiento N° 3, bodega 14, comuna de Vitacura </t>
  </si>
  <si>
    <t xml:space="preserve">- Reunión de Tamara con abogado pendiente. </t>
  </si>
  <si>
    <t xml:space="preserve">VILCHES AVALOS, CLAUDIO LUIS </t>
  </si>
  <si>
    <t xml:space="preserve">Santa Paula N° 651, comuna de Las Condes </t>
  </si>
  <si>
    <t>SHARPE ALLAN</t>
  </si>
  <si>
    <t xml:space="preserve">Aun debe un mes, compromiso de pago fin de mes con TC </t>
  </si>
  <si>
    <t>- 31/9 deposito 1.172.542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</si>
</sst>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[$$-409]* #,##0_ ;_-[$$-409]* \-#,##0\ ;_-[$$-409]* &quot;-&quot;??_ ;_-@_ "/>
    <numFmt numFmtId="165" formatCode="_-[$$-409]* #,##0.00_ ;_-[$$-409]* \-#,##0.00\ ;_-[$$-409]* &quot;-&quot;??_ ;_-@_ "/>
    <numFmt numFmtId="166" formatCode="_ [$$-340A]* #,##0_ ;_ [$$-340A]* \-#,##0_ ;_ [$$-340A]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2" fontId="4" fillId="3" borderId="0" xfId="1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42" fontId="4" fillId="0" borderId="0" xfId="1" applyFont="1" applyFill="1"/>
    <xf numFmtId="0" fontId="5" fillId="3" borderId="0" xfId="2" applyFont="1" applyFill="1" applyAlignment="1">
      <alignment wrapText="1"/>
    </xf>
    <xf numFmtId="0" fontId="4" fillId="3" borderId="0" xfId="0" applyFont="1" applyFill="1" applyAlignment="1"/>
    <xf numFmtId="0" fontId="5" fillId="0" borderId="0" xfId="2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2" applyFont="1" applyFill="1"/>
    <xf numFmtId="42" fontId="4" fillId="2" borderId="0" xfId="1" applyFont="1" applyFill="1"/>
    <xf numFmtId="0" fontId="5" fillId="0" borderId="0" xfId="3" applyFont="1" applyAlignment="1">
      <alignment wrapText="1"/>
    </xf>
    <xf numFmtId="0" fontId="5" fillId="2" borderId="0" xfId="2" applyFont="1" applyFill="1" applyAlignment="1">
      <alignment wrapText="1"/>
    </xf>
    <xf numFmtId="0" fontId="5" fillId="0" borderId="0" xfId="2" applyFont="1" applyFill="1"/>
    <xf numFmtId="42" fontId="4" fillId="0" borderId="0" xfId="1" applyFont="1" applyFill="1" applyAlignment="1">
      <alignment wrapText="1"/>
    </xf>
    <xf numFmtId="0" fontId="5" fillId="3" borderId="0" xfId="2" applyFont="1" applyFill="1"/>
    <xf numFmtId="3" fontId="4" fillId="0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Fill="1"/>
    <xf numFmtId="0" fontId="2" fillId="0" borderId="0" xfId="2" applyFill="1"/>
    <xf numFmtId="0" fontId="2" fillId="0" borderId="0" xfId="2" applyFill="1" applyAlignment="1">
      <alignment wrapText="1"/>
    </xf>
    <xf numFmtId="164" fontId="4" fillId="0" borderId="0" xfId="0" applyNumberFormat="1" applyFont="1" applyFill="1" applyAlignment="1">
      <alignment wrapText="1"/>
    </xf>
    <xf numFmtId="164" fontId="4" fillId="3" borderId="0" xfId="0" applyNumberFormat="1" applyFont="1" applyFill="1"/>
    <xf numFmtId="0" fontId="4" fillId="4" borderId="0" xfId="0" applyFont="1" applyFill="1"/>
    <xf numFmtId="0" fontId="4" fillId="0" borderId="0" xfId="0" quotePrefix="1" applyFont="1" applyFill="1" applyAlignment="1">
      <alignment wrapText="1"/>
    </xf>
    <xf numFmtId="0" fontId="4" fillId="3" borderId="0" xfId="0" applyFont="1" applyFill="1" applyAlignment="1">
      <alignment horizontal="left" wrapText="1"/>
    </xf>
    <xf numFmtId="0" fontId="2" fillId="0" borderId="0" xfId="2" quotePrefix="1" applyFill="1" applyAlignment="1">
      <alignment wrapText="1"/>
    </xf>
    <xf numFmtId="0" fontId="4" fillId="3" borderId="0" xfId="0" quotePrefix="1" applyFont="1" applyFill="1" applyAlignment="1">
      <alignment wrapText="1"/>
    </xf>
    <xf numFmtId="164" fontId="6" fillId="4" borderId="0" xfId="0" applyNumberFormat="1" applyFont="1" applyFill="1"/>
    <xf numFmtId="0" fontId="4" fillId="2" borderId="0" xfId="0" quotePrefix="1" applyFont="1" applyFill="1" applyAlignment="1">
      <alignment wrapText="1"/>
    </xf>
    <xf numFmtId="165" fontId="4" fillId="0" borderId="0" xfId="0" applyNumberFormat="1" applyFont="1" applyFill="1"/>
    <xf numFmtId="0" fontId="4" fillId="0" borderId="0" xfId="0" quotePrefix="1" applyFont="1" applyFill="1"/>
    <xf numFmtId="164" fontId="4" fillId="5" borderId="0" xfId="0" applyNumberFormat="1" applyFont="1" applyFill="1"/>
    <xf numFmtId="0" fontId="7" fillId="0" borderId="0" xfId="0" applyFont="1" applyFill="1" applyAlignment="1">
      <alignment wrapText="1"/>
    </xf>
    <xf numFmtId="164" fontId="6" fillId="0" borderId="0" xfId="0" applyNumberFormat="1" applyFont="1" applyFill="1"/>
    <xf numFmtId="0" fontId="2" fillId="3" borderId="0" xfId="2" applyFill="1"/>
    <xf numFmtId="0" fontId="2" fillId="3" borderId="0" xfId="2" applyFill="1" applyAlignment="1">
      <alignment wrapText="1"/>
    </xf>
    <xf numFmtId="164" fontId="4" fillId="3" borderId="0" xfId="0" applyNumberFormat="1" applyFont="1" applyFill="1" applyAlignment="1">
      <alignment wrapText="1"/>
    </xf>
    <xf numFmtId="0" fontId="4" fillId="0" borderId="0" xfId="0" applyFont="1"/>
    <xf numFmtId="0" fontId="2" fillId="0" borderId="0" xfId="3" applyFill="1"/>
    <xf numFmtId="0" fontId="2" fillId="0" borderId="0" xfId="3" applyFill="1" applyAlignment="1">
      <alignment wrapText="1"/>
    </xf>
    <xf numFmtId="166" fontId="4" fillId="0" borderId="0" xfId="0" applyNumberFormat="1" applyFont="1" applyAlignment="1">
      <alignment wrapText="1"/>
    </xf>
    <xf numFmtId="166" fontId="4" fillId="0" borderId="0" xfId="0" applyNumberFormat="1" applyFont="1"/>
    <xf numFmtId="0" fontId="4" fillId="0" borderId="0" xfId="0" quotePrefix="1" applyFont="1" applyAlignment="1">
      <alignment wrapText="1"/>
    </xf>
    <xf numFmtId="0" fontId="4" fillId="0" borderId="0" xfId="0" quotePrefix="1" applyFont="1"/>
    <xf numFmtId="42" fontId="7" fillId="0" borderId="0" xfId="1" applyFont="1" applyFill="1"/>
    <xf numFmtId="0" fontId="7" fillId="0" borderId="0" xfId="0" applyFont="1" applyFill="1"/>
  </cellXfs>
  <cellStyles count="4">
    <cellStyle name="Hipervínculo" xfId="3" builtinId="8"/>
    <cellStyle name="Hyperlink" xfId="2" xr:uid="{00000000-000B-0000-0000-000008000000}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ngrid  Rodas Krause" id="{DF849EAC-74CE-4DFD-8F3E-454B8611F870}" userId="S::irodas@empresasfg.com::a6fd7b1f-edea-48a3-838e-abb1ee313d56" providerId="AD"/>
  <person displayName="Maria Valentina Fernandez Herrera" id="{BC252F00-2B08-49B9-BAAA-A3B7C1858F79}" userId="S::mfernandez@empresasfg.com::5dbb026c-baf9-427e-bc6e-5ee717f353e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25" dT="2020-06-08T14:56:25.95" personId="{DF849EAC-74CE-4DFD-8F3E-454B8611F870}" id="{875FF467-CA15-464E-B110-2813BB37D1A8}">
    <text>Corregir</text>
  </threadedComment>
  <threadedComment ref="Q25" dT="2020-06-10T16:24:09.66" personId="{BC252F00-2B08-49B9-BAAA-A3B7C1858F79}" id="{E498E0BF-B142-4425-B1E3-05301B4715E2}" parentId="{875FF467-CA15-464E-B110-2813BB37D1A8}">
    <text xml:space="preserve">No les llegan los comprobantes a renta pero siempre paga
</text>
  </threadedComment>
</ThreadedComment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carlosclericus@imoto.cl" TargetMode="External"/><Relationship Id="rId21" Type="http://schemas.openxmlformats.org/officeDocument/2006/relationships/hyperlink" Target="mailto:maria_sonnia@hotmail.com" TargetMode="External"/><Relationship Id="rId42" Type="http://schemas.openxmlformats.org/officeDocument/2006/relationships/hyperlink" Target="mailto:msave@weg.net" TargetMode="External"/><Relationship Id="rId47" Type="http://schemas.openxmlformats.org/officeDocument/2006/relationships/hyperlink" Target="mailto:cristian@mingaproducciones.com" TargetMode="External"/><Relationship Id="rId63" Type="http://schemas.openxmlformats.org/officeDocument/2006/relationships/hyperlink" Target="mailto:1.%20francisco.arriagada.blanco@gmail.com%0a2.%20natalia.arriagada.r@gmail.com" TargetMode="External"/><Relationship Id="rId68" Type="http://schemas.openxmlformats.org/officeDocument/2006/relationships/hyperlink" Target="mailto:dosores@falabella.cl" TargetMode="External"/><Relationship Id="rId84" Type="http://schemas.openxmlformats.org/officeDocument/2006/relationships/hyperlink" Target="mailto:carmagno45@hotmail.com" TargetMode="External"/><Relationship Id="rId89" Type="http://schemas.openxmlformats.org/officeDocument/2006/relationships/hyperlink" Target="mailto:claudioa@gmail.com" TargetMode="External"/><Relationship Id="rId112" Type="http://schemas.openxmlformats.org/officeDocument/2006/relationships/hyperlink" Target="mailto:lorettagaray@hotmail.com" TargetMode="External"/><Relationship Id="rId16" Type="http://schemas.openxmlformats.org/officeDocument/2006/relationships/hyperlink" Target="mailto:dvmartinezp@gmail.com" TargetMode="External"/><Relationship Id="rId107" Type="http://schemas.openxmlformats.org/officeDocument/2006/relationships/hyperlink" Target="mailto:ilabbe@crdpmaule.cl" TargetMode="External"/><Relationship Id="rId11" Type="http://schemas.openxmlformats.org/officeDocument/2006/relationships/hyperlink" Target="mailto:ivette.maureira.s@gmail.com" TargetMode="External"/><Relationship Id="rId32" Type="http://schemas.openxmlformats.org/officeDocument/2006/relationships/hyperlink" Target="mailto:sarureta@gmail.com" TargetMode="External"/><Relationship Id="rId37" Type="http://schemas.openxmlformats.org/officeDocument/2006/relationships/hyperlink" Target="mailto:jrodriguezc@aconcagua.cl" TargetMode="External"/><Relationship Id="rId53" Type="http://schemas.openxmlformats.org/officeDocument/2006/relationships/hyperlink" Target="mailto:Abogado%20Fernando%20Bulnes%20(fernandobulnesc@gmail.com)" TargetMode="External"/><Relationship Id="rId58" Type="http://schemas.openxmlformats.org/officeDocument/2006/relationships/hyperlink" Target="mailto:alexgrmedina@gmail.com" TargetMode="External"/><Relationship Id="rId74" Type="http://schemas.openxmlformats.org/officeDocument/2006/relationships/hyperlink" Target="mailto:calucastillo@vtr.net" TargetMode="External"/><Relationship Id="rId79" Type="http://schemas.openxmlformats.org/officeDocument/2006/relationships/hyperlink" Target="mailto:jesusbarranco@gmail.com" TargetMode="External"/><Relationship Id="rId102" Type="http://schemas.openxmlformats.org/officeDocument/2006/relationships/hyperlink" Target="mailto:jpvaras@promoideas.cl" TargetMode="External"/><Relationship Id="rId5" Type="http://schemas.openxmlformats.org/officeDocument/2006/relationships/hyperlink" Target="mailto:1.%20carola.beltran@gmail.com%20%202.aleespi@codelco.cl" TargetMode="External"/><Relationship Id="rId90" Type="http://schemas.openxmlformats.org/officeDocument/2006/relationships/hyperlink" Target="mailto:claudioa@gmail.com" TargetMode="External"/><Relationship Id="rId95" Type="http://schemas.openxmlformats.org/officeDocument/2006/relationships/hyperlink" Target="mailto:fmolina@safefood.cl" TargetMode="External"/><Relationship Id="rId22" Type="http://schemas.openxmlformats.org/officeDocument/2006/relationships/hyperlink" Target="mailto:miguelta77@latinmail.com" TargetMode="External"/><Relationship Id="rId27" Type="http://schemas.openxmlformats.org/officeDocument/2006/relationships/hyperlink" Target="mailto:jano.capa@gmail.com" TargetMode="External"/><Relationship Id="rId43" Type="http://schemas.openxmlformats.org/officeDocument/2006/relationships/hyperlink" Target="mailto:alexis_sanchez19@hotmail.com" TargetMode="External"/><Relationship Id="rId48" Type="http://schemas.openxmlformats.org/officeDocument/2006/relationships/hyperlink" Target="mailto:pablobalmaceda@gmail.com" TargetMode="External"/><Relationship Id="rId64" Type="http://schemas.openxmlformats.org/officeDocument/2006/relationships/hyperlink" Target="mailto:sergio.letelier@vtr.net" TargetMode="External"/><Relationship Id="rId69" Type="http://schemas.openxmlformats.org/officeDocument/2006/relationships/hyperlink" Target="mailto:aachondo7@gmail.com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mailto:maxringeling@gmail.com" TargetMode="External"/><Relationship Id="rId85" Type="http://schemas.openxmlformats.org/officeDocument/2006/relationships/hyperlink" Target="mailto:gaby.iglesias87@gmail.com" TargetMode="External"/><Relationship Id="rId12" Type="http://schemas.openxmlformats.org/officeDocument/2006/relationships/hyperlink" Target="mailto:vipizarro@sofocar.cl" TargetMode="External"/><Relationship Id="rId17" Type="http://schemas.openxmlformats.org/officeDocument/2006/relationships/hyperlink" Target="mailto:carolinaveronica.gutierrezagui@gmail.com" TargetMode="External"/><Relationship Id="rId33" Type="http://schemas.openxmlformats.org/officeDocument/2006/relationships/hyperlink" Target="mailto:cristian_tcm@hotmail.com" TargetMode="External"/><Relationship Id="rId38" Type="http://schemas.openxmlformats.org/officeDocument/2006/relationships/hyperlink" Target="mailto:marcelrecabarren@gmail.com" TargetMode="External"/><Relationship Id="rId59" Type="http://schemas.openxmlformats.org/officeDocument/2006/relationships/hyperlink" Target="mailto:micalvimontes@needo.cl" TargetMode="External"/><Relationship Id="rId103" Type="http://schemas.openxmlformats.org/officeDocument/2006/relationships/hyperlink" Target="mailto:charliromeo2002@yahoo.com" TargetMode="External"/><Relationship Id="rId108" Type="http://schemas.openxmlformats.org/officeDocument/2006/relationships/hyperlink" Target="mailto:liberonama@gmail.com" TargetMode="External"/><Relationship Id="rId54" Type="http://schemas.openxmlformats.org/officeDocument/2006/relationships/hyperlink" Target="mailto:jponce@conchali.cl" TargetMode="External"/><Relationship Id="rId70" Type="http://schemas.openxmlformats.org/officeDocument/2006/relationships/hyperlink" Target="mailto:gachondoh@gmail.com" TargetMode="External"/><Relationship Id="rId75" Type="http://schemas.openxmlformats.org/officeDocument/2006/relationships/hyperlink" Target="mailto:hcullel@comerciallf.cl" TargetMode="External"/><Relationship Id="rId91" Type="http://schemas.openxmlformats.org/officeDocument/2006/relationships/hyperlink" Target="mailto:1.%20cecilzmar.z@gmail.com%0a2.%20dtudesca@gmail.com" TargetMode="External"/><Relationship Id="rId96" Type="http://schemas.openxmlformats.org/officeDocument/2006/relationships/hyperlink" Target="mailto:fabiolasolis@gmail.com" TargetMode="External"/><Relationship Id="rId1" Type="http://schemas.openxmlformats.org/officeDocument/2006/relationships/hyperlink" Target="mailto:nicolas.alvarado@usach.cl" TargetMode="External"/><Relationship Id="rId6" Type="http://schemas.openxmlformats.org/officeDocument/2006/relationships/hyperlink" Target="mailto:servicioclearchile@gmail.com" TargetMode="External"/><Relationship Id="rId15" Type="http://schemas.openxmlformats.org/officeDocument/2006/relationships/hyperlink" Target="mailto:nmunozp@icloud.com" TargetMode="External"/><Relationship Id="rId23" Type="http://schemas.openxmlformats.org/officeDocument/2006/relationships/hyperlink" Target="mailto:ginobascu@gmail.com" TargetMode="External"/><Relationship Id="rId28" Type="http://schemas.openxmlformats.org/officeDocument/2006/relationships/hyperlink" Target="mailto:carlosjaviermaureiramedina@gmail.com" TargetMode="External"/><Relationship Id="rId36" Type="http://schemas.openxmlformats.org/officeDocument/2006/relationships/hyperlink" Target="mailto:equinteros@conchali.cl" TargetMode="External"/><Relationship Id="rId49" Type="http://schemas.openxmlformats.org/officeDocument/2006/relationships/hyperlink" Target="mailto:ilastra@marsol.cl" TargetMode="External"/><Relationship Id="rId57" Type="http://schemas.openxmlformats.org/officeDocument/2006/relationships/hyperlink" Target="mailto:1.%20emorales@coserv.cl%0a2.%20amiranda@notariatorrealba.cl" TargetMode="External"/><Relationship Id="rId106" Type="http://schemas.openxmlformats.org/officeDocument/2006/relationships/hyperlink" Target="mailto:clabbe@mlareina.cl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mailto:sergio.prodiseno@gmail.com" TargetMode="External"/><Relationship Id="rId31" Type="http://schemas.openxmlformats.org/officeDocument/2006/relationships/hyperlink" Target="mailto:cristian_carvallo@hotmail.com" TargetMode="External"/><Relationship Id="rId44" Type="http://schemas.openxmlformats.org/officeDocument/2006/relationships/hyperlink" Target="mailto:jdelacer@puc.cl" TargetMode="External"/><Relationship Id="rId52" Type="http://schemas.openxmlformats.org/officeDocument/2006/relationships/hyperlink" Target="mailto:willy1983@hotmail.com" TargetMode="External"/><Relationship Id="rId60" Type="http://schemas.openxmlformats.org/officeDocument/2006/relationships/hyperlink" Target="mailto:1.%20marco.ramirez@hotmail.com%0a2.%20germaangor@gmail.com" TargetMode="External"/><Relationship Id="rId65" Type="http://schemas.openxmlformats.org/officeDocument/2006/relationships/hyperlink" Target="mailto:lgfberardi@gmail.com" TargetMode="External"/><Relationship Id="rId73" Type="http://schemas.openxmlformats.org/officeDocument/2006/relationships/hyperlink" Target="mailto:terrafirma@vtr.net" TargetMode="External"/><Relationship Id="rId78" Type="http://schemas.openxmlformats.org/officeDocument/2006/relationships/hyperlink" Target="mailto:1.%20abacigalupo@newtrade.cl%0a2.%20alevillele@yahoo.com" TargetMode="External"/><Relationship Id="rId81" Type="http://schemas.openxmlformats.org/officeDocument/2006/relationships/hyperlink" Target="mailto:sblumel@gmail.com" TargetMode="External"/><Relationship Id="rId86" Type="http://schemas.openxmlformats.org/officeDocument/2006/relationships/hyperlink" Target="mailto:bruno.tejadadi@gmail.com" TargetMode="External"/><Relationship Id="rId94" Type="http://schemas.openxmlformats.org/officeDocument/2006/relationships/hyperlink" Target="mailto:1.%20lobkeira@hotmail.com%0a2.%20flobos@gmail.com" TargetMode="External"/><Relationship Id="rId99" Type="http://schemas.openxmlformats.org/officeDocument/2006/relationships/hyperlink" Target="mailto:javieraraos@gmail.com" TargetMode="External"/><Relationship Id="rId101" Type="http://schemas.openxmlformats.org/officeDocument/2006/relationships/hyperlink" Target="mailto:lgonzalezpro@gmail.com" TargetMode="External"/><Relationship Id="rId4" Type="http://schemas.openxmlformats.org/officeDocument/2006/relationships/hyperlink" Target="mailto:emiranda@iimch.cl" TargetMode="External"/><Relationship Id="rId9" Type="http://schemas.openxmlformats.org/officeDocument/2006/relationships/hyperlink" Target="mailto:1.%20kponce@security.cl%202.%20bgrubessich@pjud.cl" TargetMode="External"/><Relationship Id="rId13" Type="http://schemas.openxmlformats.org/officeDocument/2006/relationships/hyperlink" Target="mailto:joanpavez@movistar.cl" TargetMode="External"/><Relationship Id="rId18" Type="http://schemas.openxmlformats.org/officeDocument/2006/relationships/hyperlink" Target="mailto:rivas.ramirez@gmail.com" TargetMode="External"/><Relationship Id="rId39" Type="http://schemas.openxmlformats.org/officeDocument/2006/relationships/hyperlink" Target="mailto:c.penaylillo@mciservicios.cl" TargetMode="External"/><Relationship Id="rId109" Type="http://schemas.openxmlformats.org/officeDocument/2006/relationships/hyperlink" Target="mailto:rafaelsobarzom@gmail.com" TargetMode="External"/><Relationship Id="rId34" Type="http://schemas.openxmlformats.org/officeDocument/2006/relationships/hyperlink" Target="mailto:cmastabu@hotmail.com" TargetMode="External"/><Relationship Id="rId50" Type="http://schemas.openxmlformats.org/officeDocument/2006/relationships/hyperlink" Target="mailto:apardo@frutam.cl" TargetMode="External"/><Relationship Id="rId55" Type="http://schemas.openxmlformats.org/officeDocument/2006/relationships/hyperlink" Target="mailto:monica.gonzalez.vega1371@gmail.com" TargetMode="External"/><Relationship Id="rId76" Type="http://schemas.openxmlformats.org/officeDocument/2006/relationships/hyperlink" Target="mailto:simonslv@hotmail.com" TargetMode="External"/><Relationship Id="rId97" Type="http://schemas.openxmlformats.org/officeDocument/2006/relationships/hyperlink" Target="mailto:herman.colodro@gmail.com" TargetMode="External"/><Relationship Id="rId104" Type="http://schemas.openxmlformats.org/officeDocument/2006/relationships/hyperlink" Target="mailto:juanaguajardo@hotmail.com" TargetMode="External"/><Relationship Id="rId7" Type="http://schemas.openxmlformats.org/officeDocument/2006/relationships/hyperlink" Target="mailto:javieraedo@gmail.com" TargetMode="External"/><Relationship Id="rId71" Type="http://schemas.openxmlformats.org/officeDocument/2006/relationships/hyperlink" Target="mailto:parrietarex@yahoo.com" TargetMode="External"/><Relationship Id="rId92" Type="http://schemas.openxmlformats.org/officeDocument/2006/relationships/hyperlink" Target="mailto:giovannilamura@gmail.com" TargetMode="External"/><Relationship Id="rId2" Type="http://schemas.openxmlformats.org/officeDocument/2006/relationships/hyperlink" Target="mailto:ora11479@gmail.com" TargetMode="External"/><Relationship Id="rId29" Type="http://schemas.openxmlformats.org/officeDocument/2006/relationships/hyperlink" Target="mailto:fmartinez@bo-inmobiliaria.cl" TargetMode="External"/><Relationship Id="rId24" Type="http://schemas.openxmlformats.org/officeDocument/2006/relationships/hyperlink" Target="mailto:sachabascunan23597@gmail.com" TargetMode="External"/><Relationship Id="rId40" Type="http://schemas.openxmlformats.org/officeDocument/2006/relationships/hyperlink" Target="mailto:wanda.yanez@gmail.com" TargetMode="External"/><Relationship Id="rId45" Type="http://schemas.openxmlformats.org/officeDocument/2006/relationships/hyperlink" Target="mailto:patidelc@gmail.com" TargetMode="External"/><Relationship Id="rId66" Type="http://schemas.openxmlformats.org/officeDocument/2006/relationships/hyperlink" Target="mailto:itapiat@gmail.com" TargetMode="External"/><Relationship Id="rId87" Type="http://schemas.openxmlformats.org/officeDocument/2006/relationships/hyperlink" Target="mailto:nicolle.pergolesi@gmail.com" TargetMode="External"/><Relationship Id="rId110" Type="http://schemas.openxmlformats.org/officeDocument/2006/relationships/hyperlink" Target="mailto:critopher.molina.ing@gmail.com" TargetMode="External"/><Relationship Id="rId115" Type="http://schemas.openxmlformats.org/officeDocument/2006/relationships/comments" Target="../comments1.xml"/><Relationship Id="rId61" Type="http://schemas.openxmlformats.org/officeDocument/2006/relationships/hyperlink" Target="mailto:peralta.fdo@gmail.com" TargetMode="External"/><Relationship Id="rId82" Type="http://schemas.openxmlformats.org/officeDocument/2006/relationships/hyperlink" Target="mailto:barbara.blumel@sqm.cl" TargetMode="External"/><Relationship Id="rId19" Type="http://schemas.openxmlformats.org/officeDocument/2006/relationships/hyperlink" Target="mailto:pedro.morales.rivera@gmail.com" TargetMode="External"/><Relationship Id="rId14" Type="http://schemas.openxmlformats.org/officeDocument/2006/relationships/hyperlink" Target="mailto:spavez@uandes.cl" TargetMode="External"/><Relationship Id="rId30" Type="http://schemas.openxmlformats.org/officeDocument/2006/relationships/hyperlink" Target="mailto:2.%20uperez@bp-inmobiliaria.cl" TargetMode="External"/><Relationship Id="rId35" Type="http://schemas.openxmlformats.org/officeDocument/2006/relationships/hyperlink" Target="mailto:oaris@bredenmaster.com" TargetMode="External"/><Relationship Id="rId56" Type="http://schemas.openxmlformats.org/officeDocument/2006/relationships/hyperlink" Target="mailto:jimiranda@coserv.cl" TargetMode="External"/><Relationship Id="rId77" Type="http://schemas.openxmlformats.org/officeDocument/2006/relationships/hyperlink" Target="mailto:1.%20fbacigalupo@pathfinder.cl%0a2.%20gonbaci@hotmail.com" TargetMode="External"/><Relationship Id="rId100" Type="http://schemas.openxmlformats.org/officeDocument/2006/relationships/hyperlink" Target="mailto:emilse29@gmail.com" TargetMode="External"/><Relationship Id="rId105" Type="http://schemas.openxmlformats.org/officeDocument/2006/relationships/hyperlink" Target="mailto:luciaguajardo@hotmail.com" TargetMode="External"/><Relationship Id="rId8" Type="http://schemas.openxmlformats.org/officeDocument/2006/relationships/hyperlink" Target="mailto:osvaldo.trabajo.02@gmail.com" TargetMode="External"/><Relationship Id="rId51" Type="http://schemas.openxmlformats.org/officeDocument/2006/relationships/hyperlink" Target="mailto:gsethebest1979@hotmail.com" TargetMode="External"/><Relationship Id="rId72" Type="http://schemas.openxmlformats.org/officeDocument/2006/relationships/hyperlink" Target="mailto:rarrieta@veterquimica.cl" TargetMode="External"/><Relationship Id="rId93" Type="http://schemas.openxmlformats.org/officeDocument/2006/relationships/hyperlink" Target="mailto:carlos.lobos@cultura.gob.cl" TargetMode="External"/><Relationship Id="rId98" Type="http://schemas.openxmlformats.org/officeDocument/2006/relationships/hyperlink" Target="mailto:miguel.a.pizarro@hotmail.com" TargetMode="External"/><Relationship Id="rId3" Type="http://schemas.openxmlformats.org/officeDocument/2006/relationships/hyperlink" Target="mailto:carolenluders@gmail.com" TargetMode="External"/><Relationship Id="rId25" Type="http://schemas.openxmlformats.org/officeDocument/2006/relationships/hyperlink" Target="mailto:ricardomanzoflores@gmail.com" TargetMode="External"/><Relationship Id="rId46" Type="http://schemas.openxmlformats.org/officeDocument/2006/relationships/hyperlink" Target="mailto:mcampos@correodyc.cl" TargetMode="External"/><Relationship Id="rId67" Type="http://schemas.openxmlformats.org/officeDocument/2006/relationships/hyperlink" Target="mailto:e_abiuso@hotmail.com" TargetMode="External"/><Relationship Id="rId116" Type="http://schemas.microsoft.com/office/2017/10/relationships/threadedComment" Target="../threadedComments/threadedComment1.xml"/><Relationship Id="rId20" Type="http://schemas.openxmlformats.org/officeDocument/2006/relationships/hyperlink" Target="mailto:frederick.figueroa@usach.cl" TargetMode="External"/><Relationship Id="rId41" Type="http://schemas.openxmlformats.org/officeDocument/2006/relationships/hyperlink" Target="mailto:dr.ricardo.yanez@gmail.com" TargetMode="External"/><Relationship Id="rId62" Type="http://schemas.openxmlformats.org/officeDocument/2006/relationships/hyperlink" Target="mailto:-%20Habitantes%20son%20Familia%20Vial.%20Abogado%20Fernando%20Bulnes%20fernandobulnesc@gmail.com" TargetMode="External"/><Relationship Id="rId83" Type="http://schemas.openxmlformats.org/officeDocument/2006/relationships/hyperlink" Target="mailto:pcandia@pactoconstructora.cl" TargetMode="External"/><Relationship Id="rId88" Type="http://schemas.openxmlformats.org/officeDocument/2006/relationships/hyperlink" Target="mailto:cris.infantas@gmail.com" TargetMode="External"/><Relationship Id="rId111" Type="http://schemas.openxmlformats.org/officeDocument/2006/relationships/hyperlink" Target="mailto:rsota@tins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247B-6679-4F49-81D5-DAD7DB1AE925}">
  <dimension ref="A1"/>
  <sheetViews>
    <sheetView workbookViewId="0"/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DC545-D8C0-4994-9604-A1E27E33E094}">
  <sheetPr>
    <pageSetUpPr fitToPage="1"/>
  </sheetPr>
  <dimension ref="A1:S96"/>
  <sheetViews>
    <sheetView tabSelected="1" zoomScale="60" zoomScaleNormal="60" workbookViewId="0">
      <pane ySplit="1" topLeftCell="A25" activePane="bottomLeft" state="frozen"/>
      <selection pane="bottomLeft" activeCell="E1" sqref="E1:K1048576"/>
    </sheetView>
  </sheetViews>
  <sheetFormatPr baseColWidth="10" defaultColWidth="9.140625" defaultRowHeight="15" x14ac:dyDescent="0.25"/>
  <cols>
    <col min="1" max="1" width="7.5703125" style="6" customWidth="1"/>
    <col min="2" max="2" width="12" style="6" customWidth="1"/>
    <col min="3" max="3" width="15.42578125" style="6" customWidth="1"/>
    <col min="4" max="4" width="32.85546875" style="6" customWidth="1"/>
    <col min="5" max="5" width="41.140625" style="6" bestFit="1" customWidth="1"/>
    <col min="6" max="6" width="36.42578125" style="6" bestFit="1" customWidth="1"/>
    <col min="7" max="7" width="11.140625" style="6" bestFit="1" customWidth="1"/>
    <col min="8" max="8" width="25.140625" style="6" bestFit="1" customWidth="1"/>
    <col min="9" max="9" width="22.85546875" style="6" bestFit="1" customWidth="1"/>
    <col min="10" max="10" width="20.28515625" style="6" bestFit="1" customWidth="1"/>
    <col min="11" max="11" width="11.7109375" style="6" bestFit="1" customWidth="1"/>
    <col min="12" max="12" width="38.140625" style="6" customWidth="1"/>
    <col min="13" max="13" width="22.140625" style="6" customWidth="1"/>
    <col min="14" max="14" width="20.140625" style="6" customWidth="1"/>
    <col min="15" max="15" width="44.42578125" style="6" bestFit="1" customWidth="1"/>
    <col min="16" max="16" width="21.28515625" style="6" bestFit="1" customWidth="1"/>
    <col min="17" max="17" width="17.85546875" style="6" customWidth="1"/>
    <col min="18" max="18" width="19" style="6" customWidth="1"/>
    <col min="19" max="19" width="27.140625" style="6" customWidth="1"/>
    <col min="20" max="16384" width="9.140625" style="6"/>
  </cols>
  <sheetData>
    <row r="1" spans="1:19" s="1" customFormat="1" ht="32.2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2" t="s">
        <v>15</v>
      </c>
      <c r="R1" s="2" t="s">
        <v>16</v>
      </c>
    </row>
    <row r="2" spans="1:19" ht="60" x14ac:dyDescent="0.25">
      <c r="D2" s="6" t="s">
        <v>17</v>
      </c>
      <c r="E2" s="7" t="s">
        <v>18</v>
      </c>
      <c r="F2" s="25" t="s">
        <v>19</v>
      </c>
      <c r="G2" s="7" t="s">
        <v>20</v>
      </c>
      <c r="H2" s="7" t="s">
        <v>21</v>
      </c>
      <c r="I2" s="25" t="s">
        <v>22</v>
      </c>
      <c r="J2" s="6">
        <v>992310013</v>
      </c>
      <c r="K2" s="23">
        <v>811506</v>
      </c>
      <c r="L2" s="7" t="s">
        <v>23</v>
      </c>
      <c r="M2" s="6" t="s">
        <v>24</v>
      </c>
      <c r="O2" s="6" t="s">
        <v>25</v>
      </c>
      <c r="Q2" s="23">
        <v>1213690</v>
      </c>
    </row>
    <row r="3" spans="1:19" ht="233.45" customHeight="1" x14ac:dyDescent="0.25">
      <c r="A3" s="6" t="s">
        <v>26</v>
      </c>
      <c r="B3" s="6" t="s">
        <v>27</v>
      </c>
      <c r="C3" s="6" t="s">
        <v>28</v>
      </c>
      <c r="D3" s="6" t="s">
        <v>29</v>
      </c>
      <c r="E3" s="6" t="s">
        <v>30</v>
      </c>
      <c r="F3" s="18" t="s">
        <v>31</v>
      </c>
      <c r="G3" s="6">
        <v>951278204</v>
      </c>
      <c r="H3" s="7" t="s">
        <v>32</v>
      </c>
      <c r="I3" s="18" t="s">
        <v>33</v>
      </c>
      <c r="J3" s="6">
        <v>966854707</v>
      </c>
      <c r="K3" s="8">
        <v>270000</v>
      </c>
      <c r="L3" s="7" t="s">
        <v>34</v>
      </c>
      <c r="M3" s="7" t="s">
        <v>35</v>
      </c>
      <c r="N3" s="7" t="s">
        <v>36</v>
      </c>
      <c r="O3" s="29" t="s">
        <v>37</v>
      </c>
      <c r="P3" s="23">
        <f>1300000+570000</f>
        <v>1870000</v>
      </c>
      <c r="Q3" s="23">
        <v>5654323</v>
      </c>
      <c r="R3" s="23">
        <v>1232588</v>
      </c>
      <c r="S3" s="7" t="s">
        <v>38</v>
      </c>
    </row>
    <row r="4" spans="1:19" s="3" customFormat="1" ht="75" x14ac:dyDescent="0.25">
      <c r="A4" s="6" t="s">
        <v>39</v>
      </c>
      <c r="B4" s="6" t="s">
        <v>27</v>
      </c>
      <c r="C4" s="6" t="s">
        <v>40</v>
      </c>
      <c r="D4" s="7" t="s">
        <v>41</v>
      </c>
      <c r="E4" s="7" t="s">
        <v>42</v>
      </c>
      <c r="F4" s="16" t="s">
        <v>43</v>
      </c>
      <c r="G4" s="7">
        <v>95030308</v>
      </c>
      <c r="H4" s="7" t="s">
        <v>44</v>
      </c>
      <c r="I4" s="7" t="s">
        <v>25</v>
      </c>
      <c r="J4" s="7">
        <v>799025956</v>
      </c>
      <c r="K4" s="8">
        <v>250000</v>
      </c>
      <c r="L4" s="7" t="s">
        <v>45</v>
      </c>
      <c r="M4" s="7" t="s">
        <v>46</v>
      </c>
      <c r="N4" s="6"/>
      <c r="O4" s="29" t="s">
        <v>47</v>
      </c>
      <c r="P4" s="6"/>
      <c r="Q4" s="23">
        <v>2822283</v>
      </c>
      <c r="R4" s="6"/>
      <c r="S4" s="6"/>
    </row>
    <row r="5" spans="1:19" s="3" customFormat="1" ht="135" x14ac:dyDescent="0.25">
      <c r="A5" s="6" t="s">
        <v>48</v>
      </c>
      <c r="B5" s="6" t="s">
        <v>27</v>
      </c>
      <c r="C5" s="6" t="s">
        <v>49</v>
      </c>
      <c r="D5" s="6" t="s">
        <v>29</v>
      </c>
      <c r="E5" s="7" t="s">
        <v>50</v>
      </c>
      <c r="F5" s="7" t="s">
        <v>25</v>
      </c>
      <c r="G5" s="7">
        <v>975370404</v>
      </c>
      <c r="H5" s="7" t="s">
        <v>51</v>
      </c>
      <c r="I5" s="16" t="s">
        <v>52</v>
      </c>
      <c r="J5" s="7" t="s">
        <v>53</v>
      </c>
      <c r="K5" s="8">
        <v>352805</v>
      </c>
      <c r="L5" s="7" t="s">
        <v>54</v>
      </c>
      <c r="M5" s="7" t="s">
        <v>55</v>
      </c>
      <c r="N5" s="29" t="s">
        <v>56</v>
      </c>
      <c r="O5" s="29" t="s">
        <v>57</v>
      </c>
      <c r="P5" s="23">
        <v>1000000</v>
      </c>
      <c r="Q5" s="23">
        <v>2025609</v>
      </c>
      <c r="R5" s="6">
        <v>323187</v>
      </c>
      <c r="S5" s="7" t="s">
        <v>38</v>
      </c>
    </row>
    <row r="6" spans="1:19" s="3" customFormat="1" ht="165" x14ac:dyDescent="0.25">
      <c r="A6" s="6" t="s">
        <v>58</v>
      </c>
      <c r="B6" s="6" t="s">
        <v>27</v>
      </c>
      <c r="C6" s="6" t="s">
        <v>59</v>
      </c>
      <c r="D6" s="6" t="s">
        <v>29</v>
      </c>
      <c r="E6" s="6" t="s">
        <v>60</v>
      </c>
      <c r="F6" s="6" t="s">
        <v>25</v>
      </c>
      <c r="G6" s="6">
        <v>5602730</v>
      </c>
      <c r="H6" s="7" t="s">
        <v>61</v>
      </c>
      <c r="I6" s="7" t="s">
        <v>25</v>
      </c>
      <c r="J6" s="7">
        <v>2294617</v>
      </c>
      <c r="K6" s="8">
        <v>916200</v>
      </c>
      <c r="L6" s="7" t="s">
        <v>62</v>
      </c>
      <c r="M6" s="7" t="s">
        <v>46</v>
      </c>
      <c r="N6" s="31" t="s">
        <v>63</v>
      </c>
      <c r="O6" s="11" t="s">
        <v>25</v>
      </c>
      <c r="P6" s="6"/>
      <c r="Q6" s="33">
        <v>13976863</v>
      </c>
      <c r="R6" s="6"/>
      <c r="S6" s="6"/>
    </row>
    <row r="7" spans="1:19" ht="75" x14ac:dyDescent="0.25">
      <c r="A7" s="6" t="s">
        <v>64</v>
      </c>
      <c r="B7" s="6" t="s">
        <v>27</v>
      </c>
      <c r="C7" s="6" t="s">
        <v>65</v>
      </c>
      <c r="D7" s="6" t="s">
        <v>29</v>
      </c>
      <c r="E7" s="7" t="s">
        <v>66</v>
      </c>
      <c r="F7" s="11" t="s">
        <v>67</v>
      </c>
      <c r="G7" s="7">
        <v>94319330</v>
      </c>
      <c r="H7" s="7" t="s">
        <v>68</v>
      </c>
      <c r="I7" s="11" t="s">
        <v>69</v>
      </c>
      <c r="J7" s="7">
        <v>66026221</v>
      </c>
      <c r="K7" s="8">
        <v>355622</v>
      </c>
      <c r="L7" s="7" t="s">
        <v>70</v>
      </c>
      <c r="M7" s="7" t="s">
        <v>55</v>
      </c>
      <c r="N7" s="29" t="s">
        <v>71</v>
      </c>
      <c r="O7" s="6" t="s">
        <v>25</v>
      </c>
      <c r="Q7" s="23">
        <v>2288953</v>
      </c>
    </row>
    <row r="8" spans="1:19" s="12" customFormat="1" ht="30" x14ac:dyDescent="0.25">
      <c r="A8" s="3"/>
      <c r="B8" s="3"/>
      <c r="C8" s="3"/>
      <c r="D8" s="4" t="s">
        <v>41</v>
      </c>
      <c r="E8" s="4" t="s">
        <v>72</v>
      </c>
      <c r="F8" s="20" t="s">
        <v>73</v>
      </c>
      <c r="G8" s="3">
        <v>933812700</v>
      </c>
      <c r="H8" s="4" t="s">
        <v>74</v>
      </c>
      <c r="I8" s="9" t="s">
        <v>75</v>
      </c>
      <c r="J8" s="4">
        <v>968114107</v>
      </c>
      <c r="K8" s="5" t="s">
        <v>76</v>
      </c>
      <c r="L8" s="3"/>
      <c r="M8" s="4" t="s">
        <v>24</v>
      </c>
      <c r="N8" s="3"/>
      <c r="O8" s="32" t="s">
        <v>77</v>
      </c>
      <c r="P8" s="27">
        <v>1496115</v>
      </c>
      <c r="Q8" s="27">
        <v>836115</v>
      </c>
      <c r="R8" s="3"/>
      <c r="S8" s="3"/>
    </row>
    <row r="9" spans="1:19" ht="180" x14ac:dyDescent="0.25">
      <c r="A9" s="6" t="s">
        <v>78</v>
      </c>
      <c r="B9" s="6" t="s">
        <v>27</v>
      </c>
      <c r="C9" s="6" t="s">
        <v>79</v>
      </c>
      <c r="D9" s="6" t="s">
        <v>80</v>
      </c>
      <c r="E9" s="7" t="s">
        <v>81</v>
      </c>
      <c r="F9" s="11" t="s">
        <v>82</v>
      </c>
      <c r="G9" s="7">
        <v>98210688</v>
      </c>
      <c r="H9" s="7" t="s">
        <v>83</v>
      </c>
      <c r="I9" s="11" t="s">
        <v>84</v>
      </c>
      <c r="J9" s="6">
        <v>80200139</v>
      </c>
      <c r="K9" s="8" t="s">
        <v>85</v>
      </c>
      <c r="L9" s="7" t="s">
        <v>86</v>
      </c>
      <c r="M9" s="7" t="s">
        <v>55</v>
      </c>
      <c r="N9" s="29" t="s">
        <v>87</v>
      </c>
      <c r="O9" s="29" t="s">
        <v>88</v>
      </c>
      <c r="P9" s="23">
        <f>722683*2</f>
        <v>1445366</v>
      </c>
      <c r="Q9" s="23">
        <v>2177444</v>
      </c>
    </row>
    <row r="10" spans="1:19" ht="90" x14ac:dyDescent="0.25">
      <c r="A10" s="6" t="s">
        <v>89</v>
      </c>
      <c r="B10" s="6" t="s">
        <v>27</v>
      </c>
      <c r="C10" s="6" t="s">
        <v>90</v>
      </c>
      <c r="D10" s="7" t="s">
        <v>80</v>
      </c>
      <c r="E10" s="7" t="s">
        <v>91</v>
      </c>
      <c r="F10" s="18" t="s">
        <v>92</v>
      </c>
      <c r="G10" s="6">
        <v>997426949</v>
      </c>
      <c r="H10" s="6" t="s">
        <v>93</v>
      </c>
      <c r="I10" s="11" t="s">
        <v>94</v>
      </c>
      <c r="J10" s="6">
        <v>947714926</v>
      </c>
      <c r="K10" s="8" t="s">
        <v>95</v>
      </c>
      <c r="L10" s="7" t="s">
        <v>96</v>
      </c>
      <c r="M10" s="6" t="s">
        <v>97</v>
      </c>
      <c r="O10" s="29" t="s">
        <v>98</v>
      </c>
      <c r="Q10" s="23">
        <v>2071070</v>
      </c>
    </row>
    <row r="11" spans="1:19" s="12" customFormat="1" ht="135" x14ac:dyDescent="0.25">
      <c r="A11" s="6" t="s">
        <v>99</v>
      </c>
      <c r="B11" s="6" t="s">
        <v>27</v>
      </c>
      <c r="C11" s="6" t="s">
        <v>100</v>
      </c>
      <c r="D11" s="6" t="s">
        <v>29</v>
      </c>
      <c r="E11" s="7" t="s">
        <v>101</v>
      </c>
      <c r="F11" s="11" t="s">
        <v>102</v>
      </c>
      <c r="G11" s="7">
        <v>94239244</v>
      </c>
      <c r="H11" s="7" t="s">
        <v>103</v>
      </c>
      <c r="I11" s="11" t="s">
        <v>104</v>
      </c>
      <c r="J11" s="7">
        <v>947013578</v>
      </c>
      <c r="K11" s="8">
        <v>282000</v>
      </c>
      <c r="L11" s="7" t="s">
        <v>105</v>
      </c>
      <c r="M11" s="6" t="s">
        <v>55</v>
      </c>
      <c r="N11" s="6" t="s">
        <v>106</v>
      </c>
      <c r="O11" s="29" t="s">
        <v>107</v>
      </c>
      <c r="P11" s="26">
        <f>281000+100000+281000+281000+100000+281000+281000+100000+100000+282000+282000+50000+281000+100000+382000</f>
        <v>3182000</v>
      </c>
      <c r="Q11" s="39">
        <f>302555+382000</f>
        <v>684555</v>
      </c>
      <c r="R11" s="38" t="s">
        <v>108</v>
      </c>
      <c r="S11" s="7" t="s">
        <v>38</v>
      </c>
    </row>
    <row r="12" spans="1:19" ht="30" x14ac:dyDescent="0.25">
      <c r="A12" s="6" t="s">
        <v>109</v>
      </c>
      <c r="B12" s="6" t="s">
        <v>110</v>
      </c>
      <c r="C12" s="6" t="s">
        <v>111</v>
      </c>
      <c r="D12" s="6" t="s">
        <v>29</v>
      </c>
      <c r="E12" s="7" t="s">
        <v>112</v>
      </c>
      <c r="F12" s="7" t="s">
        <v>25</v>
      </c>
      <c r="G12" s="7" t="s">
        <v>25</v>
      </c>
      <c r="H12" s="6" t="s">
        <v>25</v>
      </c>
      <c r="I12" s="6" t="s">
        <v>25</v>
      </c>
      <c r="J12" s="6" t="s">
        <v>25</v>
      </c>
      <c r="K12" s="19" t="s">
        <v>113</v>
      </c>
      <c r="L12" s="6" t="s">
        <v>114</v>
      </c>
      <c r="M12" s="7" t="s">
        <v>55</v>
      </c>
      <c r="N12" s="29" t="s">
        <v>115</v>
      </c>
      <c r="O12" s="36" t="s">
        <v>116</v>
      </c>
      <c r="Q12" s="23">
        <v>1934284</v>
      </c>
    </row>
    <row r="13" spans="1:19" ht="90" x14ac:dyDescent="0.25">
      <c r="D13" s="7" t="s">
        <v>117</v>
      </c>
      <c r="E13" s="7" t="s">
        <v>118</v>
      </c>
      <c r="F13" s="18" t="s">
        <v>119</v>
      </c>
      <c r="G13" s="7" t="s">
        <v>120</v>
      </c>
      <c r="H13" s="7" t="s">
        <v>121</v>
      </c>
      <c r="I13" s="6" t="s">
        <v>25</v>
      </c>
      <c r="J13" s="6">
        <v>7916030</v>
      </c>
      <c r="K13" s="8" t="s">
        <v>122</v>
      </c>
      <c r="L13" s="7" t="s">
        <v>123</v>
      </c>
      <c r="M13" s="6" t="s">
        <v>124</v>
      </c>
      <c r="N13" s="6" t="s">
        <v>125</v>
      </c>
      <c r="O13" s="29" t="s">
        <v>126</v>
      </c>
      <c r="P13" s="23">
        <f>176529+100000</f>
        <v>276529</v>
      </c>
      <c r="Q13" s="23">
        <v>823569</v>
      </c>
    </row>
    <row r="14" spans="1:19" ht="180" x14ac:dyDescent="0.25">
      <c r="A14" s="6" t="s">
        <v>127</v>
      </c>
      <c r="B14" s="6" t="s">
        <v>27</v>
      </c>
      <c r="C14" s="6" t="s">
        <v>128</v>
      </c>
      <c r="D14" s="6" t="s">
        <v>80</v>
      </c>
      <c r="E14" s="7" t="s">
        <v>129</v>
      </c>
      <c r="F14" s="11" t="s">
        <v>130</v>
      </c>
      <c r="G14" s="7">
        <v>79693409</v>
      </c>
      <c r="H14" s="7" t="s">
        <v>131</v>
      </c>
      <c r="I14" s="11" t="s">
        <v>132</v>
      </c>
      <c r="J14" s="7">
        <v>8806838</v>
      </c>
      <c r="K14" s="8">
        <v>985000</v>
      </c>
      <c r="L14" s="7" t="s">
        <v>133</v>
      </c>
      <c r="M14" s="6" t="s">
        <v>55</v>
      </c>
      <c r="O14" s="29" t="s">
        <v>134</v>
      </c>
      <c r="P14" s="39">
        <v>750000</v>
      </c>
      <c r="Q14" s="23">
        <v>857313</v>
      </c>
      <c r="R14" s="7"/>
    </row>
    <row r="15" spans="1:19" s="28" customFormat="1" x14ac:dyDescent="0.25">
      <c r="A15" s="12" t="s">
        <v>135</v>
      </c>
      <c r="B15" s="12" t="s">
        <v>27</v>
      </c>
      <c r="C15" s="12" t="s">
        <v>136</v>
      </c>
      <c r="D15" s="12" t="s">
        <v>29</v>
      </c>
      <c r="E15" s="12" t="s">
        <v>137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5"/>
      <c r="L15" s="13" t="s">
        <v>138</v>
      </c>
      <c r="M15" s="12" t="s">
        <v>24</v>
      </c>
      <c r="N15" s="12"/>
      <c r="O15" s="12" t="s">
        <v>139</v>
      </c>
      <c r="P15" s="12"/>
      <c r="Q15" s="12" t="s">
        <v>25</v>
      </c>
      <c r="R15" s="12"/>
      <c r="S15" s="12"/>
    </row>
    <row r="16" spans="1:19" ht="84.95" customHeight="1" x14ac:dyDescent="0.25">
      <c r="A16" s="6" t="s">
        <v>140</v>
      </c>
      <c r="B16" s="6" t="s">
        <v>27</v>
      </c>
      <c r="C16" s="6" t="s">
        <v>141</v>
      </c>
      <c r="D16" s="6" t="s">
        <v>29</v>
      </c>
      <c r="E16" s="6" t="s">
        <v>142</v>
      </c>
      <c r="F16" s="6" t="s">
        <v>25</v>
      </c>
      <c r="G16" s="6">
        <v>90007330</v>
      </c>
      <c r="H16" s="6" t="s">
        <v>143</v>
      </c>
      <c r="I16" s="6" t="s">
        <v>25</v>
      </c>
      <c r="J16" s="6" t="s">
        <v>144</v>
      </c>
      <c r="K16" s="8" t="s">
        <v>145</v>
      </c>
      <c r="L16" s="7" t="s">
        <v>146</v>
      </c>
      <c r="M16" s="6" t="s">
        <v>55</v>
      </c>
      <c r="O16" s="36" t="s">
        <v>147</v>
      </c>
      <c r="Q16" s="23">
        <v>7468462</v>
      </c>
    </row>
    <row r="17" spans="1:19" s="3" customFormat="1" ht="45" x14ac:dyDescent="0.25">
      <c r="D17" s="3" t="s">
        <v>148</v>
      </c>
      <c r="E17" s="3" t="s">
        <v>149</v>
      </c>
      <c r="F17" s="3" t="s">
        <v>25</v>
      </c>
      <c r="G17" s="3">
        <v>92306047</v>
      </c>
      <c r="H17" s="4" t="s">
        <v>150</v>
      </c>
      <c r="I17" s="3" t="s">
        <v>25</v>
      </c>
      <c r="J17" s="3" t="s">
        <v>25</v>
      </c>
      <c r="K17" s="27">
        <v>620045</v>
      </c>
      <c r="L17" s="4" t="s">
        <v>151</v>
      </c>
      <c r="M17" s="3" t="s">
        <v>24</v>
      </c>
      <c r="N17" s="32" t="s">
        <v>152</v>
      </c>
      <c r="O17" s="32" t="s">
        <v>153</v>
      </c>
      <c r="P17" s="23">
        <v>2473298</v>
      </c>
      <c r="Q17" s="27">
        <v>2464101</v>
      </c>
    </row>
    <row r="18" spans="1:19" ht="165" x14ac:dyDescent="0.25">
      <c r="D18" s="22" t="s">
        <v>148</v>
      </c>
      <c r="E18" s="6" t="s">
        <v>154</v>
      </c>
      <c r="F18" s="18" t="s">
        <v>155</v>
      </c>
      <c r="G18" s="6">
        <v>998284874</v>
      </c>
      <c r="H18" s="6" t="s">
        <v>156</v>
      </c>
      <c r="I18" s="18" t="s">
        <v>157</v>
      </c>
      <c r="J18" s="6">
        <v>995356315</v>
      </c>
      <c r="K18" s="8" t="s">
        <v>158</v>
      </c>
      <c r="L18" s="7" t="s">
        <v>159</v>
      </c>
      <c r="M18" s="6" t="s">
        <v>124</v>
      </c>
      <c r="N18" s="7"/>
      <c r="O18" s="29" t="s">
        <v>160</v>
      </c>
      <c r="P18" s="23">
        <f>683861*2</f>
        <v>1367722</v>
      </c>
      <c r="Q18" s="7" t="s">
        <v>161</v>
      </c>
    </row>
    <row r="19" spans="1:19" ht="122.1" customHeight="1" x14ac:dyDescent="0.25">
      <c r="D19" s="7" t="s">
        <v>162</v>
      </c>
      <c r="E19" s="7" t="s">
        <v>163</v>
      </c>
      <c r="F19" s="6" t="s">
        <v>164</v>
      </c>
      <c r="G19" s="6" t="s">
        <v>25</v>
      </c>
      <c r="H19" s="7" t="s">
        <v>165</v>
      </c>
      <c r="K19" s="6" t="s">
        <v>166</v>
      </c>
      <c r="L19" s="6" t="s">
        <v>167</v>
      </c>
      <c r="O19" s="6" t="s">
        <v>25</v>
      </c>
      <c r="Q19" s="23">
        <v>17626860</v>
      </c>
    </row>
    <row r="20" spans="1:19" ht="75" x14ac:dyDescent="0.25">
      <c r="D20" s="6" t="s">
        <v>168</v>
      </c>
      <c r="E20" s="6" t="s">
        <v>169</v>
      </c>
      <c r="F20" s="6" t="s">
        <v>25</v>
      </c>
      <c r="G20" s="6">
        <v>2157168</v>
      </c>
      <c r="H20" s="6" t="s">
        <v>25</v>
      </c>
      <c r="I20" s="6" t="s">
        <v>25</v>
      </c>
      <c r="J20" s="6" t="s">
        <v>25</v>
      </c>
      <c r="K20" s="23">
        <v>518836</v>
      </c>
      <c r="L20" s="7" t="s">
        <v>170</v>
      </c>
      <c r="M20" s="6" t="s">
        <v>124</v>
      </c>
      <c r="N20" s="29" t="s">
        <v>171</v>
      </c>
      <c r="O20" s="29" t="s">
        <v>172</v>
      </c>
      <c r="P20" s="23">
        <v>519000</v>
      </c>
      <c r="Q20" s="23">
        <v>1019446</v>
      </c>
    </row>
    <row r="21" spans="1:19" ht="60" x14ac:dyDescent="0.25">
      <c r="A21" s="3" t="s">
        <v>173</v>
      </c>
      <c r="B21" s="3" t="s">
        <v>27</v>
      </c>
      <c r="C21" s="3" t="s">
        <v>174</v>
      </c>
      <c r="D21" s="3" t="s">
        <v>29</v>
      </c>
      <c r="E21" s="4" t="s">
        <v>175</v>
      </c>
      <c r="F21" s="9" t="s">
        <v>176</v>
      </c>
      <c r="G21" s="4">
        <v>965697692</v>
      </c>
      <c r="H21" s="3" t="s">
        <v>25</v>
      </c>
      <c r="I21" s="3" t="s">
        <v>25</v>
      </c>
      <c r="J21" s="3" t="s">
        <v>25</v>
      </c>
      <c r="K21" s="5">
        <v>294000</v>
      </c>
      <c r="L21" s="4" t="s">
        <v>177</v>
      </c>
      <c r="M21" s="4" t="s">
        <v>24</v>
      </c>
      <c r="N21" s="32" t="s">
        <v>178</v>
      </c>
      <c r="O21" s="3" t="s">
        <v>25</v>
      </c>
      <c r="P21" s="3"/>
      <c r="Q21" s="3" t="s">
        <v>25</v>
      </c>
      <c r="R21" s="3"/>
      <c r="S21" s="3"/>
    </row>
    <row r="22" spans="1:19" ht="139.5" customHeight="1" x14ac:dyDescent="0.25">
      <c r="A22" s="6" t="s">
        <v>48</v>
      </c>
      <c r="B22" s="6" t="s">
        <v>27</v>
      </c>
      <c r="C22" s="6" t="s">
        <v>179</v>
      </c>
      <c r="D22" s="7" t="s">
        <v>41</v>
      </c>
      <c r="E22" s="6">
        <v>27</v>
      </c>
      <c r="F22" s="18" t="s">
        <v>180</v>
      </c>
      <c r="G22" s="6">
        <v>73300766</v>
      </c>
      <c r="H22" s="6" t="s">
        <v>25</v>
      </c>
      <c r="I22" s="6" t="s">
        <v>25</v>
      </c>
      <c r="J22" s="6" t="s">
        <v>25</v>
      </c>
      <c r="K22" s="8">
        <v>180000</v>
      </c>
      <c r="L22" s="7" t="s">
        <v>181</v>
      </c>
      <c r="M22" s="7" t="s">
        <v>35</v>
      </c>
      <c r="N22" s="7" t="s">
        <v>182</v>
      </c>
      <c r="O22" s="29" t="s">
        <v>183</v>
      </c>
      <c r="P22" s="8">
        <v>825000</v>
      </c>
      <c r="Q22" s="23">
        <v>2214611</v>
      </c>
      <c r="R22" s="23">
        <v>341457</v>
      </c>
    </row>
    <row r="23" spans="1:19" ht="96.75" customHeight="1" x14ac:dyDescent="0.25">
      <c r="A23" s="6" t="s">
        <v>184</v>
      </c>
      <c r="B23" s="6" t="s">
        <v>27</v>
      </c>
      <c r="C23" s="6" t="s">
        <v>185</v>
      </c>
      <c r="D23" s="6" t="s">
        <v>17</v>
      </c>
      <c r="E23" s="38" t="s">
        <v>186</v>
      </c>
      <c r="F23" s="7" t="s">
        <v>25</v>
      </c>
      <c r="G23" s="7">
        <v>96184341</v>
      </c>
      <c r="H23" s="7" t="s">
        <v>187</v>
      </c>
      <c r="I23" s="7" t="s">
        <v>25</v>
      </c>
      <c r="J23" s="7" t="s">
        <v>25</v>
      </c>
      <c r="K23" s="8" t="s">
        <v>188</v>
      </c>
      <c r="L23" s="7" t="s">
        <v>189</v>
      </c>
      <c r="M23" s="6" t="s">
        <v>190</v>
      </c>
      <c r="N23" s="6" t="s">
        <v>191</v>
      </c>
      <c r="O23" s="29" t="s">
        <v>192</v>
      </c>
      <c r="P23" s="23">
        <v>1090000</v>
      </c>
      <c r="Q23" s="23">
        <v>1689110</v>
      </c>
    </row>
    <row r="24" spans="1:19" ht="45" x14ac:dyDescent="0.25">
      <c r="A24" s="6" t="s">
        <v>193</v>
      </c>
      <c r="B24" s="6" t="s">
        <v>27</v>
      </c>
      <c r="C24" s="6" t="s">
        <v>194</v>
      </c>
      <c r="D24" s="6" t="s">
        <v>29</v>
      </c>
      <c r="E24" s="6" t="s">
        <v>195</v>
      </c>
      <c r="F24" s="11" t="s">
        <v>196</v>
      </c>
      <c r="G24" s="6">
        <v>78521132</v>
      </c>
      <c r="H24" s="6" t="s">
        <v>25</v>
      </c>
      <c r="I24" s="6" t="s">
        <v>25</v>
      </c>
      <c r="J24" s="6" t="s">
        <v>25</v>
      </c>
      <c r="K24" s="8">
        <v>135000</v>
      </c>
      <c r="L24" s="7" t="s">
        <v>197</v>
      </c>
      <c r="M24" s="7" t="s">
        <v>55</v>
      </c>
      <c r="N24" s="29" t="s">
        <v>198</v>
      </c>
      <c r="O24" s="36" t="s">
        <v>199</v>
      </c>
      <c r="Q24" s="23">
        <v>5213675</v>
      </c>
    </row>
    <row r="25" spans="1:19" ht="75" x14ac:dyDescent="0.25">
      <c r="D25" s="7" t="s">
        <v>41</v>
      </c>
      <c r="E25" s="7" t="s">
        <v>200</v>
      </c>
      <c r="F25" s="18" t="s">
        <v>201</v>
      </c>
      <c r="G25" s="6">
        <v>985352187</v>
      </c>
      <c r="H25" s="6" t="s">
        <v>202</v>
      </c>
      <c r="I25" s="18" t="s">
        <v>203</v>
      </c>
      <c r="J25" s="6">
        <v>946120805</v>
      </c>
      <c r="K25" s="8"/>
      <c r="L25" s="7" t="s">
        <v>204</v>
      </c>
      <c r="N25" s="7" t="s">
        <v>205</v>
      </c>
      <c r="O25" s="29" t="s">
        <v>206</v>
      </c>
      <c r="P25" s="23">
        <f>909000+306000+306000</f>
        <v>1521000</v>
      </c>
      <c r="Q25" s="39">
        <v>306030</v>
      </c>
    </row>
    <row r="26" spans="1:19" ht="90" x14ac:dyDescent="0.25">
      <c r="D26" s="6" t="s">
        <v>207</v>
      </c>
      <c r="E26" s="6" t="s">
        <v>208</v>
      </c>
      <c r="F26" s="18" t="s">
        <v>209</v>
      </c>
      <c r="G26" s="6">
        <v>956675839</v>
      </c>
      <c r="H26" s="6" t="s">
        <v>210</v>
      </c>
      <c r="I26" s="18" t="s">
        <v>211</v>
      </c>
      <c r="J26" s="6">
        <v>962482457</v>
      </c>
      <c r="K26" s="8" t="s">
        <v>212</v>
      </c>
      <c r="L26" s="7" t="s">
        <v>213</v>
      </c>
      <c r="M26" s="6" t="s">
        <v>97</v>
      </c>
      <c r="O26" s="29" t="s">
        <v>214</v>
      </c>
      <c r="Q26" s="23">
        <v>3178960</v>
      </c>
    </row>
    <row r="27" spans="1:19" ht="90" x14ac:dyDescent="0.25">
      <c r="E27" s="6" t="s">
        <v>215</v>
      </c>
      <c r="F27" s="18" t="s">
        <v>216</v>
      </c>
      <c r="G27" s="6">
        <v>979113534</v>
      </c>
      <c r="H27" s="6" t="s">
        <v>217</v>
      </c>
      <c r="I27" s="7" t="s">
        <v>25</v>
      </c>
      <c r="J27" s="6">
        <v>958340409</v>
      </c>
      <c r="K27" s="8" t="s">
        <v>218</v>
      </c>
      <c r="L27" s="6" t="s">
        <v>45</v>
      </c>
      <c r="M27" s="7" t="s">
        <v>24</v>
      </c>
      <c r="O27" s="29" t="s">
        <v>219</v>
      </c>
      <c r="P27" s="8">
        <f>288000+800000</f>
        <v>1088000</v>
      </c>
      <c r="Q27" s="6" t="s">
        <v>25</v>
      </c>
    </row>
    <row r="28" spans="1:19" ht="150" x14ac:dyDescent="0.25">
      <c r="A28" s="6" t="s">
        <v>58</v>
      </c>
      <c r="B28" s="6" t="s">
        <v>27</v>
      </c>
      <c r="C28" s="6" t="s">
        <v>220</v>
      </c>
      <c r="D28" s="7" t="s">
        <v>41</v>
      </c>
      <c r="E28" s="7" t="s">
        <v>221</v>
      </c>
      <c r="F28" s="11" t="s">
        <v>222</v>
      </c>
      <c r="G28" s="7">
        <v>229167920</v>
      </c>
      <c r="H28" s="7" t="s">
        <v>223</v>
      </c>
      <c r="I28" s="11" t="s">
        <v>224</v>
      </c>
      <c r="J28" s="7">
        <v>229168944</v>
      </c>
      <c r="K28" s="19" t="s">
        <v>225</v>
      </c>
      <c r="L28" s="7" t="s">
        <v>226</v>
      </c>
      <c r="M28" s="7" t="s">
        <v>55</v>
      </c>
      <c r="N28" s="29" t="s">
        <v>227</v>
      </c>
      <c r="O28" s="29" t="s">
        <v>228</v>
      </c>
      <c r="P28" s="23">
        <v>640000</v>
      </c>
      <c r="Q28" s="23">
        <v>1603000</v>
      </c>
    </row>
    <row r="29" spans="1:19" s="12" customFormat="1" ht="60" x14ac:dyDescent="0.25">
      <c r="A29" s="6" t="s">
        <v>229</v>
      </c>
      <c r="B29" s="6" t="s">
        <v>27</v>
      </c>
      <c r="C29" s="6" t="s">
        <v>230</v>
      </c>
      <c r="D29" s="6" t="s">
        <v>29</v>
      </c>
      <c r="E29" s="7" t="s">
        <v>231</v>
      </c>
      <c r="F29" s="11" t="s">
        <v>232</v>
      </c>
      <c r="G29" s="7" t="s">
        <v>233</v>
      </c>
      <c r="H29" s="7" t="s">
        <v>234</v>
      </c>
      <c r="I29" s="11" t="s">
        <v>235</v>
      </c>
      <c r="J29" s="21" t="s">
        <v>236</v>
      </c>
      <c r="K29" s="8" t="s">
        <v>237</v>
      </c>
      <c r="L29" s="7" t="s">
        <v>238</v>
      </c>
      <c r="M29" s="7" t="s">
        <v>55</v>
      </c>
      <c r="N29" s="6"/>
      <c r="O29" s="29" t="s">
        <v>239</v>
      </c>
      <c r="P29" s="23">
        <v>1100000</v>
      </c>
      <c r="Q29" s="23">
        <v>2445993</v>
      </c>
      <c r="R29" s="6"/>
      <c r="S29" s="6"/>
    </row>
    <row r="30" spans="1:19" x14ac:dyDescent="0.25">
      <c r="A30" s="3"/>
      <c r="B30" s="3"/>
      <c r="C30" s="3"/>
      <c r="D30" s="3"/>
      <c r="E30" s="4" t="s">
        <v>240</v>
      </c>
      <c r="F30" s="9" t="s">
        <v>241</v>
      </c>
      <c r="G30" s="4">
        <v>59850572</v>
      </c>
      <c r="H30" s="3"/>
      <c r="I30" s="3"/>
      <c r="J30" s="3"/>
      <c r="K30" s="5"/>
      <c r="L30" s="3"/>
      <c r="M30" s="3"/>
      <c r="N30" s="3"/>
      <c r="O30" s="3"/>
      <c r="P30" s="3"/>
      <c r="Q30" s="3"/>
      <c r="R30" s="3"/>
      <c r="S30" s="3"/>
    </row>
    <row r="31" spans="1:19" ht="60" x14ac:dyDescent="0.25">
      <c r="D31" s="6" t="s">
        <v>117</v>
      </c>
      <c r="E31" s="6" t="s">
        <v>242</v>
      </c>
      <c r="F31" s="24" t="s">
        <v>243</v>
      </c>
      <c r="G31" s="6">
        <v>982947126</v>
      </c>
      <c r="H31" s="7" t="s">
        <v>244</v>
      </c>
      <c r="I31" s="25" t="s">
        <v>245</v>
      </c>
      <c r="J31" s="6">
        <v>990470979</v>
      </c>
      <c r="K31" s="23">
        <v>245617</v>
      </c>
      <c r="L31" s="7" t="s">
        <v>246</v>
      </c>
      <c r="M31" s="6" t="s">
        <v>24</v>
      </c>
      <c r="N31" s="29" t="s">
        <v>247</v>
      </c>
      <c r="O31" s="29" t="s">
        <v>248</v>
      </c>
      <c r="P31" s="8">
        <v>250000</v>
      </c>
      <c r="Q31" s="23">
        <v>488562</v>
      </c>
    </row>
    <row r="32" spans="1:19" ht="60" x14ac:dyDescent="0.25">
      <c r="D32" s="7" t="s">
        <v>162</v>
      </c>
      <c r="E32" s="6" t="s">
        <v>249</v>
      </c>
      <c r="F32" s="24" t="s">
        <v>250</v>
      </c>
      <c r="G32" s="6">
        <v>68655360</v>
      </c>
      <c r="H32" s="7" t="s">
        <v>251</v>
      </c>
      <c r="I32" s="25" t="s">
        <v>252</v>
      </c>
      <c r="J32" s="7" t="s">
        <v>253</v>
      </c>
      <c r="K32" s="8">
        <v>1309165</v>
      </c>
      <c r="L32" s="6" t="s">
        <v>254</v>
      </c>
      <c r="M32" s="6" t="s">
        <v>24</v>
      </c>
      <c r="N32" s="29" t="s">
        <v>247</v>
      </c>
      <c r="O32" s="6" t="s">
        <v>25</v>
      </c>
      <c r="P32" s="23"/>
      <c r="Q32" s="23">
        <v>2618309</v>
      </c>
    </row>
    <row r="33" spans="1:19" ht="105" x14ac:dyDescent="0.25">
      <c r="D33" s="7" t="s">
        <v>148</v>
      </c>
      <c r="E33" s="7" t="s">
        <v>255</v>
      </c>
      <c r="F33" s="18" t="s">
        <v>256</v>
      </c>
      <c r="G33" s="6">
        <v>92225998</v>
      </c>
      <c r="H33" s="7" t="s">
        <v>257</v>
      </c>
      <c r="I33" s="11" t="s">
        <v>258</v>
      </c>
      <c r="J33" s="7" t="s">
        <v>259</v>
      </c>
      <c r="K33" s="8" t="s">
        <v>260</v>
      </c>
      <c r="L33" s="7" t="s">
        <v>261</v>
      </c>
      <c r="M33" s="7" t="s">
        <v>262</v>
      </c>
      <c r="N33" s="29" t="s">
        <v>263</v>
      </c>
      <c r="O33" s="7" t="s">
        <v>264</v>
      </c>
      <c r="P33" s="23">
        <v>1000000</v>
      </c>
      <c r="Q33" s="35">
        <v>3994163</v>
      </c>
    </row>
    <row r="34" spans="1:19" s="12" customFormat="1" ht="105" x14ac:dyDescent="0.25">
      <c r="A34" s="6"/>
      <c r="B34" s="6"/>
      <c r="C34" s="6"/>
      <c r="D34" s="7" t="s">
        <v>265</v>
      </c>
      <c r="E34" s="7" t="s">
        <v>266</v>
      </c>
      <c r="F34" s="6" t="s">
        <v>267</v>
      </c>
      <c r="G34" s="6">
        <v>77781073</v>
      </c>
      <c r="H34" s="6" t="s">
        <v>268</v>
      </c>
      <c r="I34" s="18" t="s">
        <v>269</v>
      </c>
      <c r="J34" s="6">
        <v>82301115</v>
      </c>
      <c r="K34" s="8" t="s">
        <v>270</v>
      </c>
      <c r="L34" s="7" t="s">
        <v>271</v>
      </c>
      <c r="M34" s="6" t="s">
        <v>272</v>
      </c>
      <c r="N34" s="7" t="s">
        <v>125</v>
      </c>
      <c r="O34" s="29" t="s">
        <v>273</v>
      </c>
      <c r="P34" s="8">
        <f>350000+350000</f>
        <v>700000</v>
      </c>
      <c r="Q34" s="23">
        <v>490723</v>
      </c>
      <c r="R34" s="23">
        <v>581068</v>
      </c>
      <c r="S34" s="7" t="s">
        <v>38</v>
      </c>
    </row>
    <row r="35" spans="1:19" ht="30" x14ac:dyDescent="0.25">
      <c r="A35" s="12" t="s">
        <v>135</v>
      </c>
      <c r="B35" s="12" t="s">
        <v>27</v>
      </c>
      <c r="C35" s="12" t="s">
        <v>274</v>
      </c>
      <c r="D35" s="13" t="s">
        <v>41</v>
      </c>
      <c r="E35" s="13" t="s">
        <v>275</v>
      </c>
      <c r="F35" s="17" t="s">
        <v>276</v>
      </c>
      <c r="G35" s="13">
        <v>997071035</v>
      </c>
      <c r="H35" s="13" t="s">
        <v>277</v>
      </c>
      <c r="I35" s="17" t="s">
        <v>278</v>
      </c>
      <c r="J35" s="13">
        <v>968414313</v>
      </c>
      <c r="K35" s="15" t="s">
        <v>279</v>
      </c>
      <c r="L35" s="13" t="s">
        <v>280</v>
      </c>
      <c r="M35" s="13" t="s">
        <v>24</v>
      </c>
      <c r="N35" s="13" t="s">
        <v>281</v>
      </c>
      <c r="O35" s="12" t="s">
        <v>282</v>
      </c>
      <c r="P35" s="12"/>
      <c r="Q35" s="12" t="s">
        <v>25</v>
      </c>
      <c r="R35" s="12"/>
      <c r="S35" s="12"/>
    </row>
    <row r="36" spans="1:19" ht="120" x14ac:dyDescent="0.25">
      <c r="A36" s="3" t="s">
        <v>109</v>
      </c>
      <c r="B36" s="3" t="s">
        <v>27</v>
      </c>
      <c r="C36" s="3" t="s">
        <v>283</v>
      </c>
      <c r="D36" s="4" t="s">
        <v>41</v>
      </c>
      <c r="E36" s="4" t="s">
        <v>284</v>
      </c>
      <c r="F36" s="9" t="s">
        <v>285</v>
      </c>
      <c r="G36" s="4">
        <v>89631248</v>
      </c>
      <c r="H36" s="3" t="s">
        <v>25</v>
      </c>
      <c r="I36" s="3" t="s">
        <v>25</v>
      </c>
      <c r="J36" s="3" t="s">
        <v>25</v>
      </c>
      <c r="K36" s="5" t="s">
        <v>286</v>
      </c>
      <c r="L36" s="4" t="s">
        <v>287</v>
      </c>
      <c r="M36" s="10" t="s">
        <v>24</v>
      </c>
      <c r="N36" s="30" t="s">
        <v>288</v>
      </c>
      <c r="O36" s="32" t="s">
        <v>289</v>
      </c>
      <c r="P36" s="37">
        <f>294072+94072</f>
        <v>388144</v>
      </c>
      <c r="Q36" s="27">
        <v>686039</v>
      </c>
      <c r="R36" s="3"/>
      <c r="S36" s="3"/>
    </row>
    <row r="37" spans="1:19" x14ac:dyDescent="0.25">
      <c r="A37" s="3"/>
      <c r="B37" s="3"/>
      <c r="C37" s="3"/>
      <c r="D37" s="3"/>
      <c r="E37" s="4" t="s">
        <v>290</v>
      </c>
      <c r="F37" s="4"/>
      <c r="G37" s="4">
        <v>89631248</v>
      </c>
      <c r="H37" s="3"/>
      <c r="I37" s="3"/>
      <c r="J37" s="3"/>
      <c r="K37" s="5"/>
      <c r="L37" s="3"/>
      <c r="M37" s="3"/>
      <c r="N37" s="3"/>
      <c r="O37" s="3"/>
      <c r="P37" s="3"/>
      <c r="Q37" s="3"/>
      <c r="R37" s="3"/>
      <c r="S37" s="3"/>
    </row>
    <row r="38" spans="1:19" s="3" customFormat="1" ht="45" x14ac:dyDescent="0.25">
      <c r="A38" s="6" t="s">
        <v>291</v>
      </c>
      <c r="B38" s="6" t="s">
        <v>27</v>
      </c>
      <c r="C38" s="6" t="s">
        <v>292</v>
      </c>
      <c r="D38" s="7" t="s">
        <v>41</v>
      </c>
      <c r="E38" s="7" t="s">
        <v>293</v>
      </c>
      <c r="F38" s="11" t="s">
        <v>294</v>
      </c>
      <c r="G38" s="7">
        <v>72456497</v>
      </c>
      <c r="H38" s="7" t="s">
        <v>295</v>
      </c>
      <c r="I38" s="11" t="s">
        <v>296</v>
      </c>
      <c r="J38" s="7">
        <v>87056614</v>
      </c>
      <c r="K38" s="8"/>
      <c r="L38" s="7" t="s">
        <v>297</v>
      </c>
      <c r="M38" s="7" t="s">
        <v>55</v>
      </c>
      <c r="N38" s="7"/>
      <c r="O38" s="29" t="s">
        <v>298</v>
      </c>
      <c r="P38" s="6"/>
      <c r="Q38" s="23">
        <v>2653072</v>
      </c>
      <c r="R38" s="6"/>
      <c r="S38" s="6"/>
    </row>
    <row r="39" spans="1:19" ht="120" x14ac:dyDescent="0.25">
      <c r="A39" s="6" t="s">
        <v>109</v>
      </c>
      <c r="B39" s="6" t="s">
        <v>27</v>
      </c>
      <c r="C39" s="6" t="s">
        <v>299</v>
      </c>
      <c r="D39" s="6" t="s">
        <v>29</v>
      </c>
      <c r="E39" s="7" t="s">
        <v>300</v>
      </c>
      <c r="F39" s="7" t="s">
        <v>25</v>
      </c>
      <c r="G39" s="7" t="s">
        <v>25</v>
      </c>
      <c r="H39" s="6" t="s">
        <v>25</v>
      </c>
      <c r="I39" s="6" t="s">
        <v>25</v>
      </c>
      <c r="J39" s="6" t="s">
        <v>25</v>
      </c>
      <c r="K39" s="8">
        <v>1015108</v>
      </c>
      <c r="L39" s="7" t="s">
        <v>301</v>
      </c>
      <c r="M39" s="6" t="s">
        <v>24</v>
      </c>
      <c r="N39" s="7" t="s">
        <v>302</v>
      </c>
      <c r="O39" s="29" t="s">
        <v>303</v>
      </c>
      <c r="P39" s="23">
        <v>1042000</v>
      </c>
      <c r="Q39" s="23">
        <v>1071362</v>
      </c>
    </row>
    <row r="40" spans="1:19" ht="114" customHeight="1" x14ac:dyDescent="0.25">
      <c r="A40" s="12" t="s">
        <v>291</v>
      </c>
      <c r="B40" s="12" t="s">
        <v>27</v>
      </c>
      <c r="C40" s="12" t="s">
        <v>304</v>
      </c>
      <c r="D40" s="13" t="s">
        <v>41</v>
      </c>
      <c r="E40" s="12" t="s">
        <v>305</v>
      </c>
      <c r="F40" s="14" t="s">
        <v>306</v>
      </c>
      <c r="G40" s="12">
        <v>2998200</v>
      </c>
      <c r="H40" s="12" t="s">
        <v>25</v>
      </c>
      <c r="I40" s="12" t="s">
        <v>25</v>
      </c>
      <c r="J40" s="12" t="s">
        <v>25</v>
      </c>
      <c r="K40" s="15" t="s">
        <v>307</v>
      </c>
      <c r="L40" s="13" t="s">
        <v>308</v>
      </c>
      <c r="M40" s="12" t="s">
        <v>24</v>
      </c>
      <c r="N40" s="12"/>
      <c r="O40" s="12" t="s">
        <v>309</v>
      </c>
      <c r="P40" s="12"/>
      <c r="Q40" s="12" t="s">
        <v>25</v>
      </c>
      <c r="R40" s="12"/>
      <c r="S40" s="12"/>
    </row>
    <row r="41" spans="1:19" ht="60" x14ac:dyDescent="0.25">
      <c r="A41" s="6" t="s">
        <v>310</v>
      </c>
      <c r="B41" s="6" t="s">
        <v>27</v>
      </c>
      <c r="C41" s="6" t="s">
        <v>311</v>
      </c>
      <c r="D41" s="7" t="s">
        <v>312</v>
      </c>
      <c r="E41" s="7" t="s">
        <v>313</v>
      </c>
      <c r="F41" s="18" t="s">
        <v>314</v>
      </c>
      <c r="G41" s="6">
        <v>984152573</v>
      </c>
      <c r="H41" s="6" t="s">
        <v>315</v>
      </c>
      <c r="I41" s="11" t="s">
        <v>316</v>
      </c>
      <c r="J41" s="6" t="s">
        <v>25</v>
      </c>
      <c r="K41" s="8" t="s">
        <v>317</v>
      </c>
      <c r="L41" s="7" t="s">
        <v>318</v>
      </c>
      <c r="M41" s="6" t="s">
        <v>124</v>
      </c>
      <c r="N41" s="29" t="s">
        <v>319</v>
      </c>
      <c r="O41" s="7" t="s">
        <v>320</v>
      </c>
      <c r="P41" s="8">
        <v>514400</v>
      </c>
      <c r="Q41" s="23">
        <v>1028818</v>
      </c>
    </row>
    <row r="42" spans="1:19" ht="80.099999999999994" customHeight="1" x14ac:dyDescent="0.25">
      <c r="A42" s="6" t="s">
        <v>321</v>
      </c>
      <c r="B42" s="6" t="s">
        <v>27</v>
      </c>
      <c r="C42" s="6" t="s">
        <v>322</v>
      </c>
      <c r="D42" s="6" t="s">
        <v>29</v>
      </c>
      <c r="E42" s="7" t="s">
        <v>323</v>
      </c>
      <c r="F42" s="11" t="s">
        <v>324</v>
      </c>
      <c r="G42" s="7">
        <v>985413086</v>
      </c>
      <c r="H42" s="7" t="s">
        <v>325</v>
      </c>
      <c r="I42" s="11" t="s">
        <v>326</v>
      </c>
      <c r="J42" s="7">
        <v>991238591</v>
      </c>
      <c r="K42" s="8">
        <v>341053</v>
      </c>
      <c r="L42" s="7" t="s">
        <v>327</v>
      </c>
      <c r="M42" s="6" t="s">
        <v>55</v>
      </c>
      <c r="O42" s="29" t="s">
        <v>328</v>
      </c>
      <c r="Q42" s="23">
        <v>2885271</v>
      </c>
      <c r="R42" s="23">
        <v>809416</v>
      </c>
      <c r="S42" s="7" t="s">
        <v>38</v>
      </c>
    </row>
    <row r="43" spans="1:19" ht="81.599999999999994" customHeight="1" x14ac:dyDescent="0.25">
      <c r="D43" s="6" t="s">
        <v>29</v>
      </c>
      <c r="E43" s="7" t="s">
        <v>329</v>
      </c>
      <c r="F43" s="25" t="s">
        <v>330</v>
      </c>
      <c r="G43" s="7" t="s">
        <v>331</v>
      </c>
      <c r="H43" s="7" t="s">
        <v>332</v>
      </c>
      <c r="I43" s="25" t="s">
        <v>333</v>
      </c>
      <c r="J43" s="6">
        <v>998885391</v>
      </c>
      <c r="K43" s="23">
        <v>461218</v>
      </c>
      <c r="L43" s="7" t="s">
        <v>334</v>
      </c>
      <c r="M43" s="6" t="s">
        <v>24</v>
      </c>
      <c r="N43" s="29" t="s">
        <v>335</v>
      </c>
      <c r="O43" s="29" t="s">
        <v>336</v>
      </c>
      <c r="Q43" s="23">
        <v>918066</v>
      </c>
    </row>
    <row r="44" spans="1:19" ht="75.75" customHeight="1" x14ac:dyDescent="0.25">
      <c r="A44" s="6" t="s">
        <v>173</v>
      </c>
      <c r="B44" s="6" t="s">
        <v>27</v>
      </c>
      <c r="C44" s="6" t="s">
        <v>337</v>
      </c>
      <c r="D44" s="7" t="s">
        <v>312</v>
      </c>
      <c r="E44" s="7" t="s">
        <v>338</v>
      </c>
      <c r="F44" s="18" t="s">
        <v>339</v>
      </c>
      <c r="G44" s="6">
        <v>9955753530</v>
      </c>
      <c r="H44" s="7" t="s">
        <v>340</v>
      </c>
      <c r="I44" s="11" t="s">
        <v>341</v>
      </c>
      <c r="J44" s="6">
        <v>944516322</v>
      </c>
      <c r="K44" s="8" t="s">
        <v>342</v>
      </c>
      <c r="L44" s="7" t="s">
        <v>343</v>
      </c>
      <c r="M44" s="6" t="s">
        <v>272</v>
      </c>
      <c r="O44" s="29" t="s">
        <v>344</v>
      </c>
      <c r="P44" s="23">
        <v>728869</v>
      </c>
      <c r="Q44" s="23">
        <v>1160159</v>
      </c>
    </row>
    <row r="45" spans="1:19" ht="30" x14ac:dyDescent="0.25">
      <c r="A45" s="6" t="s">
        <v>345</v>
      </c>
      <c r="B45" s="6" t="s">
        <v>27</v>
      </c>
      <c r="C45" s="6" t="s">
        <v>346</v>
      </c>
      <c r="D45" s="6" t="s">
        <v>347</v>
      </c>
      <c r="E45" s="6" t="s">
        <v>348</v>
      </c>
      <c r="F45" s="6" t="s">
        <v>25</v>
      </c>
      <c r="G45" s="6" t="s">
        <v>25</v>
      </c>
      <c r="H45" s="6" t="s">
        <v>25</v>
      </c>
      <c r="I45" s="6" t="s">
        <v>25</v>
      </c>
      <c r="J45" s="6" t="s">
        <v>25</v>
      </c>
      <c r="K45" s="8">
        <v>140000</v>
      </c>
      <c r="L45" s="7" t="s">
        <v>349</v>
      </c>
      <c r="M45" s="6" t="s">
        <v>24</v>
      </c>
      <c r="N45" s="6" t="s">
        <v>25</v>
      </c>
      <c r="O45" s="6" t="s">
        <v>25</v>
      </c>
      <c r="Q45" s="6" t="s">
        <v>25</v>
      </c>
    </row>
    <row r="46" spans="1:19" ht="90" x14ac:dyDescent="0.25">
      <c r="A46" s="6" t="s">
        <v>350</v>
      </c>
      <c r="B46" s="6" t="s">
        <v>27</v>
      </c>
      <c r="C46" s="6" t="s">
        <v>351</v>
      </c>
      <c r="D46" s="6" t="s">
        <v>352</v>
      </c>
      <c r="E46" s="7" t="s">
        <v>353</v>
      </c>
      <c r="F46" s="11" t="s">
        <v>354</v>
      </c>
      <c r="G46" s="7">
        <v>961475689</v>
      </c>
      <c r="H46" s="7" t="s">
        <v>355</v>
      </c>
      <c r="I46" s="11" t="s">
        <v>356</v>
      </c>
      <c r="J46" s="7">
        <v>972968930</v>
      </c>
      <c r="K46" s="8" t="s">
        <v>357</v>
      </c>
      <c r="L46" s="7" t="s">
        <v>358</v>
      </c>
      <c r="M46" s="7" t="s">
        <v>55</v>
      </c>
      <c r="N46" s="7" t="s">
        <v>359</v>
      </c>
      <c r="O46" s="29" t="s">
        <v>360</v>
      </c>
      <c r="P46" s="23">
        <v>400000</v>
      </c>
      <c r="Q46" s="23">
        <v>885081</v>
      </c>
    </row>
    <row r="47" spans="1:19" s="3" customFormat="1" ht="60" x14ac:dyDescent="0.25">
      <c r="A47" s="12" t="s">
        <v>184</v>
      </c>
      <c r="B47" s="12" t="s">
        <v>27</v>
      </c>
      <c r="C47" s="12" t="s">
        <v>361</v>
      </c>
      <c r="D47" s="13" t="s">
        <v>41</v>
      </c>
      <c r="E47" s="13" t="s">
        <v>362</v>
      </c>
      <c r="F47" s="17" t="s">
        <v>363</v>
      </c>
      <c r="G47" s="13" t="s">
        <v>364</v>
      </c>
      <c r="H47" s="12" t="s">
        <v>25</v>
      </c>
      <c r="I47" s="12" t="s">
        <v>25</v>
      </c>
      <c r="J47" s="12" t="s">
        <v>25</v>
      </c>
      <c r="K47" s="15">
        <v>140000</v>
      </c>
      <c r="L47" s="13" t="s">
        <v>365</v>
      </c>
      <c r="M47" s="4" t="s">
        <v>24</v>
      </c>
      <c r="N47" s="34" t="s">
        <v>366</v>
      </c>
      <c r="O47" s="34" t="s">
        <v>367</v>
      </c>
      <c r="P47" s="12"/>
      <c r="Q47" s="12" t="s">
        <v>25</v>
      </c>
      <c r="R47" s="12"/>
      <c r="S47" s="12"/>
    </row>
    <row r="48" spans="1:19" ht="71.45" customHeight="1" x14ac:dyDescent="0.25">
      <c r="D48" s="6" t="s">
        <v>17</v>
      </c>
      <c r="E48" s="51" t="s">
        <v>368</v>
      </c>
      <c r="F48" s="6" t="s">
        <v>25</v>
      </c>
      <c r="G48" s="6">
        <v>92230616</v>
      </c>
      <c r="H48" s="6" t="s">
        <v>369</v>
      </c>
      <c r="I48" s="6" t="s">
        <v>25</v>
      </c>
      <c r="J48" s="6">
        <v>2452448</v>
      </c>
      <c r="K48" s="23">
        <v>606062</v>
      </c>
      <c r="L48" s="7" t="s">
        <v>370</v>
      </c>
      <c r="M48" s="6" t="s">
        <v>124</v>
      </c>
      <c r="N48" s="29"/>
      <c r="O48" s="29" t="s">
        <v>371</v>
      </c>
      <c r="Q48" s="23">
        <v>2346492</v>
      </c>
    </row>
    <row r="49" spans="1:19" s="3" customFormat="1" ht="99" customHeight="1" x14ac:dyDescent="0.25">
      <c r="A49" s="6" t="s">
        <v>372</v>
      </c>
      <c r="B49" s="6" t="s">
        <v>27</v>
      </c>
      <c r="C49" s="6" t="s">
        <v>373</v>
      </c>
      <c r="D49" s="7" t="s">
        <v>265</v>
      </c>
      <c r="E49" s="7" t="s">
        <v>374</v>
      </c>
      <c r="F49" s="18" t="s">
        <v>375</v>
      </c>
      <c r="G49" s="6">
        <v>79360115</v>
      </c>
      <c r="H49" s="6" t="s">
        <v>376</v>
      </c>
      <c r="I49" s="6" t="s">
        <v>25</v>
      </c>
      <c r="J49" s="6">
        <v>98362025</v>
      </c>
      <c r="K49" s="8"/>
      <c r="L49" s="7" t="s">
        <v>377</v>
      </c>
      <c r="M49" s="6" t="s">
        <v>124</v>
      </c>
      <c r="N49" s="6" t="s">
        <v>378</v>
      </c>
      <c r="O49" s="7" t="s">
        <v>379</v>
      </c>
      <c r="P49" s="23">
        <f>300000+500000</f>
        <v>800000</v>
      </c>
      <c r="Q49" s="23">
        <v>647073</v>
      </c>
      <c r="R49" s="23">
        <v>122658</v>
      </c>
      <c r="S49" s="7" t="s">
        <v>38</v>
      </c>
    </row>
    <row r="50" spans="1:19" ht="81" customHeight="1" x14ac:dyDescent="0.25">
      <c r="D50" s="6" t="s">
        <v>29</v>
      </c>
      <c r="E50" s="6" t="s">
        <v>380</v>
      </c>
      <c r="F50" s="6" t="s">
        <v>25</v>
      </c>
      <c r="G50" s="6">
        <v>77448227</v>
      </c>
      <c r="H50" s="6" t="s">
        <v>25</v>
      </c>
      <c r="I50" s="6" t="s">
        <v>25</v>
      </c>
      <c r="J50" s="6" t="s">
        <v>25</v>
      </c>
      <c r="K50" s="23">
        <v>290786</v>
      </c>
      <c r="L50" s="6" t="s">
        <v>381</v>
      </c>
      <c r="M50" s="6" t="s">
        <v>124</v>
      </c>
      <c r="O50" s="29" t="s">
        <v>382</v>
      </c>
      <c r="P50" s="23">
        <v>290000</v>
      </c>
      <c r="Q50" s="23">
        <v>584116</v>
      </c>
    </row>
    <row r="51" spans="1:19" ht="135.75" customHeight="1" x14ac:dyDescent="0.25">
      <c r="A51" s="6" t="s">
        <v>89</v>
      </c>
      <c r="B51" s="6" t="s">
        <v>27</v>
      </c>
      <c r="C51" s="6" t="s">
        <v>383</v>
      </c>
      <c r="D51" s="6" t="s">
        <v>29</v>
      </c>
      <c r="E51" s="6" t="s">
        <v>384</v>
      </c>
      <c r="F51" s="6" t="s">
        <v>25</v>
      </c>
      <c r="G51" s="6">
        <v>27320718</v>
      </c>
      <c r="H51" s="6" t="s">
        <v>385</v>
      </c>
      <c r="I51" s="6" t="s">
        <v>25</v>
      </c>
      <c r="J51" s="6">
        <v>27351707</v>
      </c>
      <c r="K51" s="8" t="s">
        <v>145</v>
      </c>
      <c r="L51" s="7" t="s">
        <v>386</v>
      </c>
      <c r="M51" s="6" t="s">
        <v>55</v>
      </c>
      <c r="N51" s="7" t="s">
        <v>387</v>
      </c>
      <c r="O51" s="29" t="s">
        <v>388</v>
      </c>
      <c r="P51" s="23">
        <v>4000000</v>
      </c>
      <c r="Q51" s="23">
        <v>6146159</v>
      </c>
    </row>
    <row r="52" spans="1:19" s="3" customFormat="1" ht="90" x14ac:dyDescent="0.25">
      <c r="A52" s="6" t="s">
        <v>389</v>
      </c>
      <c r="B52" s="6" t="s">
        <v>27</v>
      </c>
      <c r="C52" s="6" t="s">
        <v>390</v>
      </c>
      <c r="D52" s="6" t="s">
        <v>29</v>
      </c>
      <c r="E52" s="6" t="s">
        <v>391</v>
      </c>
      <c r="F52" s="18" t="s">
        <v>392</v>
      </c>
      <c r="G52" s="6">
        <v>994953996</v>
      </c>
      <c r="H52" s="7" t="s">
        <v>393</v>
      </c>
      <c r="I52" s="11" t="s">
        <v>394</v>
      </c>
      <c r="J52" s="7">
        <v>972314702</v>
      </c>
      <c r="K52" s="8" t="s">
        <v>395</v>
      </c>
      <c r="L52" s="7" t="s">
        <v>396</v>
      </c>
      <c r="M52" s="7" t="s">
        <v>124</v>
      </c>
      <c r="N52" s="29" t="s">
        <v>397</v>
      </c>
      <c r="O52" s="29" t="s">
        <v>398</v>
      </c>
      <c r="P52" s="23">
        <v>270000</v>
      </c>
      <c r="Q52" s="23">
        <v>303369</v>
      </c>
      <c r="R52" s="6"/>
      <c r="S52" s="6"/>
    </row>
    <row r="53" spans="1:19" ht="30" x14ac:dyDescent="0.25">
      <c r="A53" s="3"/>
      <c r="B53" s="3"/>
      <c r="C53" s="3"/>
      <c r="D53" s="3" t="s">
        <v>29</v>
      </c>
      <c r="E53" s="3" t="s">
        <v>399</v>
      </c>
      <c r="F53" s="40" t="s">
        <v>400</v>
      </c>
      <c r="G53" s="3">
        <v>968445348</v>
      </c>
      <c r="H53" s="4" t="s">
        <v>401</v>
      </c>
      <c r="I53" s="41" t="s">
        <v>402</v>
      </c>
      <c r="J53" s="3">
        <v>977085189</v>
      </c>
      <c r="K53" s="42">
        <v>920647</v>
      </c>
      <c r="L53" s="4" t="s">
        <v>403</v>
      </c>
      <c r="M53" s="3" t="s">
        <v>24</v>
      </c>
      <c r="N53" s="3"/>
      <c r="O53" s="3" t="s">
        <v>25</v>
      </c>
      <c r="P53" s="3"/>
      <c r="Q53" s="27">
        <v>1841294</v>
      </c>
      <c r="R53" s="3"/>
      <c r="S53" s="3"/>
    </row>
    <row r="54" spans="1:19" s="3" customFormat="1" ht="75" x14ac:dyDescent="0.25">
      <c r="A54" s="6" t="s">
        <v>64</v>
      </c>
      <c r="B54" s="6" t="s">
        <v>27</v>
      </c>
      <c r="C54" s="6" t="s">
        <v>404</v>
      </c>
      <c r="D54" s="7" t="s">
        <v>265</v>
      </c>
      <c r="E54" s="7" t="s">
        <v>405</v>
      </c>
      <c r="F54" s="6" t="s">
        <v>25</v>
      </c>
      <c r="G54" s="6">
        <v>6929208</v>
      </c>
      <c r="H54" s="7" t="s">
        <v>406</v>
      </c>
      <c r="I54" s="6" t="s">
        <v>25</v>
      </c>
      <c r="J54" s="6">
        <v>6640941</v>
      </c>
      <c r="K54" s="8" t="s">
        <v>407</v>
      </c>
      <c r="L54" s="7" t="s">
        <v>408</v>
      </c>
      <c r="M54" s="6" t="s">
        <v>124</v>
      </c>
      <c r="N54" s="36" t="s">
        <v>409</v>
      </c>
      <c r="O54" s="29" t="s">
        <v>410</v>
      </c>
      <c r="P54" s="23">
        <v>711165</v>
      </c>
      <c r="Q54" s="7" t="s">
        <v>161</v>
      </c>
      <c r="R54" s="6"/>
      <c r="S54" s="6"/>
    </row>
    <row r="55" spans="1:19" s="3" customFormat="1" ht="75" x14ac:dyDescent="0.25">
      <c r="A55" s="6"/>
      <c r="B55" s="6"/>
      <c r="C55" s="6"/>
      <c r="D55" s="7" t="s">
        <v>411</v>
      </c>
      <c r="E55" s="6" t="s">
        <v>412</v>
      </c>
      <c r="F55" s="24" t="s">
        <v>413</v>
      </c>
      <c r="G55" s="6">
        <v>987475006</v>
      </c>
      <c r="H55" s="6" t="s">
        <v>25</v>
      </c>
      <c r="I55" s="6" t="s">
        <v>25</v>
      </c>
      <c r="J55" s="6" t="s">
        <v>25</v>
      </c>
      <c r="K55" s="8">
        <v>345000</v>
      </c>
      <c r="L55" s="7" t="s">
        <v>414</v>
      </c>
      <c r="M55" s="6" t="s">
        <v>24</v>
      </c>
      <c r="N55" s="29" t="s">
        <v>415</v>
      </c>
      <c r="O55" s="29" t="s">
        <v>416</v>
      </c>
      <c r="P55" s="23">
        <v>1035000</v>
      </c>
      <c r="Q55" s="23">
        <v>690000</v>
      </c>
      <c r="R55" s="6"/>
      <c r="S55" s="6"/>
    </row>
    <row r="56" spans="1:19" ht="30" x14ac:dyDescent="0.25">
      <c r="D56" s="7" t="s">
        <v>41</v>
      </c>
      <c r="E56" s="6" t="s">
        <v>417</v>
      </c>
      <c r="F56" s="6" t="s">
        <v>25</v>
      </c>
      <c r="G56" s="6">
        <v>82943335</v>
      </c>
      <c r="H56" s="6" t="s">
        <v>418</v>
      </c>
      <c r="I56" s="6" t="s">
        <v>25</v>
      </c>
      <c r="J56" s="6" t="s">
        <v>25</v>
      </c>
      <c r="K56" s="8">
        <v>305424</v>
      </c>
      <c r="L56" s="7" t="s">
        <v>419</v>
      </c>
      <c r="M56" s="6" t="s">
        <v>124</v>
      </c>
      <c r="N56" s="29" t="s">
        <v>420</v>
      </c>
      <c r="O56" s="6" t="s">
        <v>25</v>
      </c>
      <c r="P56" s="23"/>
      <c r="Q56" s="23">
        <v>610848</v>
      </c>
    </row>
    <row r="57" spans="1:19" ht="45" x14ac:dyDescent="0.25">
      <c r="D57" s="6" t="s">
        <v>17</v>
      </c>
      <c r="E57" s="6" t="s">
        <v>421</v>
      </c>
      <c r="M57" s="6" t="s">
        <v>124</v>
      </c>
      <c r="O57" s="7" t="s">
        <v>422</v>
      </c>
      <c r="P57" s="23">
        <f>1056716+531770</f>
        <v>1588486</v>
      </c>
    </row>
    <row r="58" spans="1:19" ht="60" x14ac:dyDescent="0.25">
      <c r="E58" s="6" t="s">
        <v>423</v>
      </c>
      <c r="M58" s="6" t="s">
        <v>124</v>
      </c>
      <c r="O58" s="7" t="s">
        <v>424</v>
      </c>
      <c r="P58" s="23">
        <v>920550</v>
      </c>
    </row>
    <row r="59" spans="1:19" ht="90" x14ac:dyDescent="0.25">
      <c r="E59" s="6" t="s">
        <v>425</v>
      </c>
      <c r="M59" s="6" t="s">
        <v>124</v>
      </c>
      <c r="O59" s="29" t="s">
        <v>426</v>
      </c>
      <c r="P59" s="23">
        <v>304000</v>
      </c>
    </row>
    <row r="60" spans="1:19" s="43" customFormat="1" ht="45" x14ac:dyDescent="0.25">
      <c r="D60" s="43" t="s">
        <v>148</v>
      </c>
      <c r="E60" s="43" t="s">
        <v>427</v>
      </c>
      <c r="K60" s="47">
        <v>281144</v>
      </c>
      <c r="M60" s="43" t="s">
        <v>24</v>
      </c>
      <c r="N60" s="48" t="s">
        <v>428</v>
      </c>
    </row>
    <row r="61" spans="1:19" s="43" customFormat="1" ht="75" x14ac:dyDescent="0.25">
      <c r="D61" s="43" t="s">
        <v>148</v>
      </c>
      <c r="E61" s="43" t="s">
        <v>429</v>
      </c>
      <c r="F61" s="44" t="s">
        <v>430</v>
      </c>
      <c r="G61" s="43">
        <v>85001798</v>
      </c>
      <c r="H61" s="22" t="s">
        <v>431</v>
      </c>
      <c r="I61" s="45" t="s">
        <v>432</v>
      </c>
      <c r="J61" s="43">
        <v>92395173</v>
      </c>
      <c r="K61" s="8">
        <v>832346</v>
      </c>
      <c r="L61" s="22" t="s">
        <v>433</v>
      </c>
      <c r="M61" s="22" t="s">
        <v>124</v>
      </c>
      <c r="N61" s="49" t="s">
        <v>434</v>
      </c>
      <c r="O61" s="48" t="s">
        <v>435</v>
      </c>
      <c r="Q61" s="47">
        <v>1658906</v>
      </c>
    </row>
    <row r="62" spans="1:19" ht="45" x14ac:dyDescent="0.25">
      <c r="D62" s="6" t="s">
        <v>17</v>
      </c>
      <c r="E62" s="6" t="s">
        <v>436</v>
      </c>
      <c r="F62" s="6" t="s">
        <v>25</v>
      </c>
      <c r="G62" s="6">
        <v>92324277</v>
      </c>
      <c r="H62" s="6" t="s">
        <v>25</v>
      </c>
      <c r="I62" s="6" t="s">
        <v>25</v>
      </c>
      <c r="J62" s="6" t="s">
        <v>25</v>
      </c>
      <c r="K62" s="23">
        <v>617781</v>
      </c>
      <c r="L62" s="7" t="s">
        <v>437</v>
      </c>
      <c r="M62" s="6" t="s">
        <v>124</v>
      </c>
      <c r="O62" s="29" t="s">
        <v>438</v>
      </c>
      <c r="Q62" s="23">
        <v>1223843</v>
      </c>
    </row>
    <row r="63" spans="1:19" ht="60" x14ac:dyDescent="0.25">
      <c r="D63" s="6" t="s">
        <v>17</v>
      </c>
      <c r="E63" s="6" t="s">
        <v>439</v>
      </c>
      <c r="F63" s="24" t="s">
        <v>440</v>
      </c>
      <c r="G63" s="6">
        <v>66291109</v>
      </c>
      <c r="H63" s="7" t="s">
        <v>441</v>
      </c>
      <c r="I63" s="25" t="s">
        <v>442</v>
      </c>
      <c r="J63" s="6">
        <v>98897976</v>
      </c>
      <c r="K63" s="23">
        <v>1129945</v>
      </c>
      <c r="L63" s="7" t="s">
        <v>443</v>
      </c>
      <c r="M63" s="6" t="s">
        <v>24</v>
      </c>
      <c r="N63" s="36" t="s">
        <v>444</v>
      </c>
      <c r="O63" s="29" t="s">
        <v>445</v>
      </c>
      <c r="Q63" s="23">
        <v>1129945</v>
      </c>
    </row>
    <row r="64" spans="1:19" ht="135" x14ac:dyDescent="0.25">
      <c r="D64" s="6" t="s">
        <v>17</v>
      </c>
      <c r="E64" s="6" t="s">
        <v>446</v>
      </c>
      <c r="F64" s="24" t="s">
        <v>447</v>
      </c>
      <c r="G64" s="6">
        <v>998278637</v>
      </c>
      <c r="H64" s="7" t="s">
        <v>448</v>
      </c>
      <c r="I64" s="24" t="s">
        <v>449</v>
      </c>
      <c r="J64" s="6">
        <v>997794006</v>
      </c>
      <c r="K64" s="23">
        <v>1154799</v>
      </c>
      <c r="L64" s="7" t="s">
        <v>450</v>
      </c>
      <c r="M64" s="6" t="s">
        <v>24</v>
      </c>
      <c r="N64" s="29" t="s">
        <v>451</v>
      </c>
      <c r="O64" s="29" t="s">
        <v>452</v>
      </c>
      <c r="Q64" s="23">
        <v>1167228</v>
      </c>
    </row>
    <row r="65" spans="4:17" ht="60" x14ac:dyDescent="0.25">
      <c r="D65" s="6" t="s">
        <v>17</v>
      </c>
      <c r="E65" s="6" t="s">
        <v>453</v>
      </c>
      <c r="F65" s="24" t="s">
        <v>454</v>
      </c>
      <c r="G65" s="6">
        <v>71759409</v>
      </c>
      <c r="H65" s="6" t="s">
        <v>455</v>
      </c>
      <c r="I65" s="25" t="s">
        <v>456</v>
      </c>
      <c r="J65" s="6">
        <v>82194573</v>
      </c>
      <c r="K65" s="23">
        <v>820746</v>
      </c>
      <c r="L65" s="7" t="s">
        <v>457</v>
      </c>
      <c r="M65" s="6" t="s">
        <v>124</v>
      </c>
      <c r="O65" s="29" t="s">
        <v>458</v>
      </c>
      <c r="Q65" s="23">
        <v>820746</v>
      </c>
    </row>
    <row r="66" spans="4:17" ht="45" x14ac:dyDescent="0.25">
      <c r="D66" s="6" t="s">
        <v>17</v>
      </c>
      <c r="E66" s="7" t="s">
        <v>459</v>
      </c>
      <c r="F66" s="24" t="s">
        <v>460</v>
      </c>
      <c r="G66" s="6">
        <v>64003018</v>
      </c>
      <c r="H66" s="7" t="s">
        <v>461</v>
      </c>
      <c r="I66" s="24" t="s">
        <v>460</v>
      </c>
      <c r="J66" s="6">
        <v>64003018</v>
      </c>
      <c r="K66" s="26">
        <v>945045</v>
      </c>
      <c r="L66" s="7" t="s">
        <v>462</v>
      </c>
      <c r="M66" s="6" t="s">
        <v>124</v>
      </c>
      <c r="O66" s="29" t="s">
        <v>463</v>
      </c>
      <c r="Q66" s="26">
        <v>1118093</v>
      </c>
    </row>
    <row r="67" spans="4:17" ht="60" x14ac:dyDescent="0.25">
      <c r="D67" s="7" t="s">
        <v>41</v>
      </c>
      <c r="E67" s="7" t="s">
        <v>464</v>
      </c>
      <c r="F67" s="25" t="s">
        <v>465</v>
      </c>
      <c r="G67" s="7" t="s">
        <v>466</v>
      </c>
      <c r="H67" s="7" t="s">
        <v>467</v>
      </c>
      <c r="I67" s="25" t="s">
        <v>468</v>
      </c>
      <c r="J67" s="6">
        <v>957180837</v>
      </c>
      <c r="K67" s="23">
        <v>297310</v>
      </c>
      <c r="L67" s="6" t="s">
        <v>469</v>
      </c>
      <c r="M67" s="6" t="s">
        <v>24</v>
      </c>
      <c r="O67" s="29" t="s">
        <v>470</v>
      </c>
      <c r="Q67" s="23">
        <v>297310</v>
      </c>
    </row>
    <row r="68" spans="4:17" ht="45" x14ac:dyDescent="0.25">
      <c r="D68" s="7" t="s">
        <v>41</v>
      </c>
      <c r="E68" s="6" t="s">
        <v>471</v>
      </c>
      <c r="F68" s="24" t="s">
        <v>472</v>
      </c>
      <c r="G68" s="6">
        <v>985094371</v>
      </c>
      <c r="H68" s="7" t="s">
        <v>473</v>
      </c>
      <c r="I68" s="25" t="s">
        <v>474</v>
      </c>
      <c r="J68" s="6">
        <v>976144349</v>
      </c>
      <c r="K68" s="23">
        <v>208400</v>
      </c>
      <c r="L68" s="7" t="s">
        <v>475</v>
      </c>
      <c r="M68" s="6" t="s">
        <v>124</v>
      </c>
      <c r="O68" s="29" t="s">
        <v>476</v>
      </c>
      <c r="Q68" s="23">
        <v>208400</v>
      </c>
    </row>
    <row r="69" spans="4:17" ht="60" x14ac:dyDescent="0.25">
      <c r="D69" s="7" t="s">
        <v>477</v>
      </c>
      <c r="E69" s="6" t="s">
        <v>478</v>
      </c>
      <c r="K69" s="23">
        <v>406600</v>
      </c>
      <c r="L69" s="7" t="s">
        <v>479</v>
      </c>
      <c r="M69" s="6" t="s">
        <v>124</v>
      </c>
      <c r="O69" s="29" t="s">
        <v>480</v>
      </c>
      <c r="Q69" s="23">
        <v>406600</v>
      </c>
    </row>
    <row r="70" spans="4:17" ht="45" x14ac:dyDescent="0.25">
      <c r="D70" s="7" t="s">
        <v>477</v>
      </c>
      <c r="E70" s="6" t="s">
        <v>481</v>
      </c>
      <c r="F70" s="24" t="s">
        <v>482</v>
      </c>
      <c r="G70" s="6">
        <v>982893399</v>
      </c>
      <c r="H70" s="7" t="s">
        <v>483</v>
      </c>
      <c r="I70" s="24" t="s">
        <v>484</v>
      </c>
      <c r="J70" s="6">
        <v>981990951</v>
      </c>
      <c r="K70" s="23">
        <v>607847</v>
      </c>
      <c r="L70" s="7" t="s">
        <v>485</v>
      </c>
      <c r="M70" s="6" t="s">
        <v>24</v>
      </c>
      <c r="N70" s="29" t="s">
        <v>486</v>
      </c>
      <c r="O70" s="29" t="s">
        <v>487</v>
      </c>
      <c r="Q70" s="23">
        <v>607847</v>
      </c>
    </row>
    <row r="71" spans="4:17" ht="60" x14ac:dyDescent="0.25">
      <c r="D71" s="6" t="s">
        <v>168</v>
      </c>
      <c r="E71" s="6" t="s">
        <v>488</v>
      </c>
      <c r="F71" s="24" t="s">
        <v>489</v>
      </c>
      <c r="G71" s="6">
        <v>982338546</v>
      </c>
      <c r="H71" s="7" t="s">
        <v>490</v>
      </c>
      <c r="I71" s="25" t="s">
        <v>491</v>
      </c>
      <c r="J71" s="6">
        <v>998210861</v>
      </c>
      <c r="K71" s="23">
        <v>955437</v>
      </c>
      <c r="L71" s="7" t="s">
        <v>492</v>
      </c>
      <c r="M71" s="6" t="s">
        <v>124</v>
      </c>
      <c r="O71" s="36" t="s">
        <v>493</v>
      </c>
      <c r="Q71" s="23">
        <v>955437</v>
      </c>
    </row>
    <row r="72" spans="4:17" ht="30" x14ac:dyDescent="0.25">
      <c r="D72" s="7" t="s">
        <v>494</v>
      </c>
      <c r="E72" s="6" t="s">
        <v>495</v>
      </c>
      <c r="F72" s="24" t="s">
        <v>496</v>
      </c>
      <c r="G72" s="7" t="s">
        <v>497</v>
      </c>
      <c r="H72" s="7" t="s">
        <v>498</v>
      </c>
      <c r="I72" s="24" t="s">
        <v>499</v>
      </c>
      <c r="J72" s="6">
        <v>966188101</v>
      </c>
      <c r="K72" s="23">
        <v>301170</v>
      </c>
      <c r="L72" s="7" t="s">
        <v>500</v>
      </c>
      <c r="M72" s="6" t="s">
        <v>124</v>
      </c>
      <c r="O72" s="36" t="s">
        <v>501</v>
      </c>
      <c r="Q72" s="23">
        <v>301170</v>
      </c>
    </row>
    <row r="73" spans="4:17" ht="45" x14ac:dyDescent="0.25">
      <c r="D73" s="6" t="s">
        <v>117</v>
      </c>
      <c r="E73" s="6" t="s">
        <v>502</v>
      </c>
      <c r="F73" s="24" t="s">
        <v>503</v>
      </c>
      <c r="G73" s="6">
        <v>77900797</v>
      </c>
      <c r="H73" s="7" t="s">
        <v>504</v>
      </c>
      <c r="I73" s="25" t="s">
        <v>505</v>
      </c>
      <c r="J73" s="6">
        <v>92395008</v>
      </c>
      <c r="K73" s="23">
        <v>204119</v>
      </c>
      <c r="L73" s="7" t="s">
        <v>506</v>
      </c>
      <c r="M73" s="6" t="s">
        <v>124</v>
      </c>
      <c r="O73" s="36" t="s">
        <v>507</v>
      </c>
      <c r="Q73" s="23">
        <v>406819</v>
      </c>
    </row>
    <row r="74" spans="4:17" ht="77.099999999999994" customHeight="1" x14ac:dyDescent="0.25">
      <c r="D74" s="6" t="s">
        <v>117</v>
      </c>
      <c r="E74" s="6" t="s">
        <v>508</v>
      </c>
      <c r="F74" s="24" t="s">
        <v>509</v>
      </c>
      <c r="G74" s="6">
        <v>987008540</v>
      </c>
      <c r="H74" s="7" t="s">
        <v>510</v>
      </c>
      <c r="I74" s="25" t="s">
        <v>511</v>
      </c>
      <c r="J74" s="6">
        <v>933740691</v>
      </c>
      <c r="K74" s="26">
        <v>387638</v>
      </c>
      <c r="L74" s="7" t="s">
        <v>512</v>
      </c>
      <c r="M74" s="6" t="s">
        <v>24</v>
      </c>
      <c r="O74" s="29" t="s">
        <v>513</v>
      </c>
      <c r="Q74" s="23">
        <v>396074</v>
      </c>
    </row>
    <row r="75" spans="4:17" ht="75" x14ac:dyDescent="0.25">
      <c r="D75" s="6" t="s">
        <v>117</v>
      </c>
      <c r="E75" s="7" t="s">
        <v>514</v>
      </c>
      <c r="F75" s="25" t="s">
        <v>515</v>
      </c>
      <c r="G75" s="7" t="s">
        <v>516</v>
      </c>
      <c r="H75" s="7" t="s">
        <v>517</v>
      </c>
      <c r="I75" s="25" t="s">
        <v>518</v>
      </c>
      <c r="J75" s="6">
        <v>979868423</v>
      </c>
      <c r="K75" s="23">
        <v>665034</v>
      </c>
      <c r="L75" s="7" t="s">
        <v>519</v>
      </c>
      <c r="M75" s="6" t="s">
        <v>124</v>
      </c>
      <c r="O75" s="29" t="s">
        <v>520</v>
      </c>
      <c r="Q75" s="23">
        <v>665034</v>
      </c>
    </row>
    <row r="76" spans="4:17" ht="45" x14ac:dyDescent="0.25">
      <c r="D76" s="6" t="s">
        <v>117</v>
      </c>
      <c r="E76" s="6" t="s">
        <v>521</v>
      </c>
      <c r="F76" s="24" t="s">
        <v>522</v>
      </c>
      <c r="G76" s="6">
        <v>92346850</v>
      </c>
      <c r="H76" s="6" t="s">
        <v>523</v>
      </c>
      <c r="I76" s="7" t="s">
        <v>25</v>
      </c>
      <c r="J76" s="6" t="s">
        <v>25</v>
      </c>
      <c r="K76" s="23">
        <v>739925</v>
      </c>
      <c r="L76" s="7" t="s">
        <v>524</v>
      </c>
      <c r="M76" s="6" t="s">
        <v>124</v>
      </c>
      <c r="O76" s="29" t="s">
        <v>525</v>
      </c>
      <c r="Q76" s="23">
        <v>739925</v>
      </c>
    </row>
    <row r="77" spans="4:17" ht="45" x14ac:dyDescent="0.25">
      <c r="D77" s="6" t="s">
        <v>117</v>
      </c>
      <c r="E77" s="6" t="s">
        <v>526</v>
      </c>
      <c r="F77" s="24" t="s">
        <v>527</v>
      </c>
      <c r="G77" s="6">
        <v>992246646</v>
      </c>
      <c r="H77" s="7" t="s">
        <v>528</v>
      </c>
      <c r="I77" s="25" t="s">
        <v>529</v>
      </c>
      <c r="J77" s="6">
        <v>992340507</v>
      </c>
      <c r="K77" s="23">
        <v>281960</v>
      </c>
      <c r="L77" s="7" t="s">
        <v>530</v>
      </c>
      <c r="M77" s="6" t="s">
        <v>124</v>
      </c>
      <c r="Q77" s="23">
        <v>281960</v>
      </c>
    </row>
    <row r="78" spans="4:17" ht="45" x14ac:dyDescent="0.25">
      <c r="D78" s="6" t="s">
        <v>117</v>
      </c>
      <c r="E78" s="6" t="s">
        <v>531</v>
      </c>
      <c r="F78" s="24" t="s">
        <v>532</v>
      </c>
      <c r="G78" s="6">
        <v>8380598</v>
      </c>
      <c r="H78" s="6" t="s">
        <v>533</v>
      </c>
      <c r="I78" s="25" t="s">
        <v>534</v>
      </c>
      <c r="J78" s="6">
        <v>7993330</v>
      </c>
      <c r="K78" s="23">
        <v>200393</v>
      </c>
      <c r="L78" s="7" t="s">
        <v>535</v>
      </c>
      <c r="M78" s="6" t="s">
        <v>124</v>
      </c>
      <c r="O78" s="29" t="s">
        <v>536</v>
      </c>
      <c r="Q78" s="23">
        <v>200393</v>
      </c>
    </row>
    <row r="79" spans="4:17" ht="61.5" customHeight="1" x14ac:dyDescent="0.25">
      <c r="D79" s="6" t="s">
        <v>29</v>
      </c>
      <c r="E79" s="6" t="s">
        <v>537</v>
      </c>
      <c r="F79" s="24" t="s">
        <v>538</v>
      </c>
      <c r="G79" s="6">
        <v>972160190</v>
      </c>
      <c r="H79" s="7" t="s">
        <v>539</v>
      </c>
      <c r="I79" s="25" t="s">
        <v>540</v>
      </c>
      <c r="J79" s="6">
        <v>976490419</v>
      </c>
      <c r="K79" s="23">
        <v>684520</v>
      </c>
      <c r="L79" s="7" t="s">
        <v>541</v>
      </c>
      <c r="M79" s="6" t="s">
        <v>24</v>
      </c>
      <c r="N79" s="29" t="s">
        <v>542</v>
      </c>
      <c r="O79" s="36" t="s">
        <v>543</v>
      </c>
      <c r="Q79" s="23">
        <v>898615</v>
      </c>
    </row>
    <row r="80" spans="4:17" ht="105" x14ac:dyDescent="0.25">
      <c r="D80" s="6" t="s">
        <v>29</v>
      </c>
      <c r="E80" s="6" t="s">
        <v>544</v>
      </c>
      <c r="F80" s="24" t="s">
        <v>545</v>
      </c>
      <c r="G80" s="6">
        <v>974765626</v>
      </c>
      <c r="H80" s="6" t="s">
        <v>546</v>
      </c>
      <c r="I80" s="25" t="s">
        <v>547</v>
      </c>
      <c r="J80" s="6">
        <v>961952285</v>
      </c>
      <c r="K80" s="23">
        <v>975710</v>
      </c>
      <c r="L80" s="6" t="s">
        <v>548</v>
      </c>
      <c r="M80" s="6" t="s">
        <v>24</v>
      </c>
      <c r="N80" s="7" t="s">
        <v>549</v>
      </c>
      <c r="O80" s="29" t="s">
        <v>550</v>
      </c>
      <c r="Q80" s="26">
        <v>1168731</v>
      </c>
    </row>
    <row r="81" spans="4:19" ht="45" x14ac:dyDescent="0.25">
      <c r="D81" s="6" t="s">
        <v>29</v>
      </c>
      <c r="E81" s="6" t="s">
        <v>551</v>
      </c>
      <c r="F81" s="24" t="s">
        <v>552</v>
      </c>
      <c r="G81" s="6">
        <v>961219037</v>
      </c>
      <c r="H81" s="7" t="s">
        <v>553</v>
      </c>
      <c r="I81" s="25" t="s">
        <v>554</v>
      </c>
      <c r="J81" s="6">
        <v>993233724</v>
      </c>
      <c r="K81" s="23">
        <v>967194</v>
      </c>
      <c r="L81" s="6" t="s">
        <v>555</v>
      </c>
      <c r="M81" s="6" t="s">
        <v>124</v>
      </c>
      <c r="O81" s="29" t="s">
        <v>556</v>
      </c>
      <c r="Q81" s="23">
        <v>967194</v>
      </c>
    </row>
    <row r="82" spans="4:19" ht="75" x14ac:dyDescent="0.25">
      <c r="D82" s="6" t="s">
        <v>29</v>
      </c>
      <c r="E82" s="7" t="s">
        <v>557</v>
      </c>
      <c r="F82" s="25" t="s">
        <v>558</v>
      </c>
      <c r="G82" s="7" t="s">
        <v>559</v>
      </c>
      <c r="H82" s="7" t="s">
        <v>560</v>
      </c>
      <c r="I82" s="25" t="s">
        <v>561</v>
      </c>
      <c r="J82" s="7" t="s">
        <v>562</v>
      </c>
      <c r="K82" s="23">
        <v>968927</v>
      </c>
      <c r="L82" s="6" t="s">
        <v>563</v>
      </c>
      <c r="M82" s="6" t="s">
        <v>124</v>
      </c>
      <c r="Q82" s="23">
        <v>968927</v>
      </c>
    </row>
    <row r="83" spans="4:19" s="43" customFormat="1" ht="73.5" customHeight="1" x14ac:dyDescent="0.25">
      <c r="D83" s="22" t="s">
        <v>41</v>
      </c>
      <c r="E83" s="43" t="s">
        <v>564</v>
      </c>
      <c r="F83" s="44" t="s">
        <v>565</v>
      </c>
      <c r="G83" s="43">
        <v>5413869</v>
      </c>
      <c r="H83" s="22" t="s">
        <v>566</v>
      </c>
      <c r="I83" s="45" t="s">
        <v>567</v>
      </c>
      <c r="J83" s="22">
        <v>8236643</v>
      </c>
      <c r="K83" s="46">
        <v>281252</v>
      </c>
      <c r="L83" s="22" t="s">
        <v>568</v>
      </c>
      <c r="M83" s="22" t="s">
        <v>124</v>
      </c>
      <c r="O83" s="48" t="s">
        <v>569</v>
      </c>
      <c r="Q83" s="47">
        <v>281252</v>
      </c>
    </row>
    <row r="84" spans="4:19" s="43" customFormat="1" ht="92.45" customHeight="1" x14ac:dyDescent="0.25">
      <c r="D84" s="22" t="s">
        <v>29</v>
      </c>
      <c r="E84" s="43" t="s">
        <v>570</v>
      </c>
      <c r="F84" s="44" t="s">
        <v>571</v>
      </c>
      <c r="G84" s="22">
        <v>997017627</v>
      </c>
      <c r="H84" s="22" t="s">
        <v>572</v>
      </c>
      <c r="I84" s="45" t="s">
        <v>573</v>
      </c>
      <c r="J84" s="43">
        <v>959220883</v>
      </c>
      <c r="K84" s="47">
        <v>899066</v>
      </c>
      <c r="L84" s="22" t="s">
        <v>574</v>
      </c>
      <c r="M84" s="22" t="s">
        <v>124</v>
      </c>
      <c r="O84" s="48" t="s">
        <v>575</v>
      </c>
      <c r="Q84" s="47">
        <v>1827744</v>
      </c>
    </row>
    <row r="85" spans="4:19" s="43" customFormat="1" ht="120" x14ac:dyDescent="0.25">
      <c r="D85" s="22" t="s">
        <v>576</v>
      </c>
      <c r="E85" s="22" t="s">
        <v>577</v>
      </c>
      <c r="F85" s="22" t="s">
        <v>578</v>
      </c>
      <c r="G85" s="22" t="s">
        <v>579</v>
      </c>
      <c r="H85" s="22" t="s">
        <v>580</v>
      </c>
      <c r="I85" s="45" t="s">
        <v>581</v>
      </c>
      <c r="J85" s="43">
        <v>984590529</v>
      </c>
      <c r="K85" s="47">
        <v>737409</v>
      </c>
      <c r="L85" s="22" t="s">
        <v>582</v>
      </c>
      <c r="M85" s="22" t="s">
        <v>124</v>
      </c>
      <c r="N85" s="48" t="s">
        <v>583</v>
      </c>
      <c r="O85" s="48" t="s">
        <v>584</v>
      </c>
      <c r="Q85" s="47">
        <v>1006145</v>
      </c>
    </row>
    <row r="86" spans="4:19" s="43" customFormat="1" ht="45" x14ac:dyDescent="0.25">
      <c r="D86" s="22" t="s">
        <v>17</v>
      </c>
      <c r="E86" s="43" t="s">
        <v>585</v>
      </c>
      <c r="F86" s="44" t="s">
        <v>586</v>
      </c>
      <c r="G86" s="43">
        <v>962882982</v>
      </c>
      <c r="H86" s="22" t="s">
        <v>587</v>
      </c>
      <c r="I86" s="45" t="s">
        <v>588</v>
      </c>
      <c r="J86" s="43">
        <v>930620403</v>
      </c>
      <c r="K86" s="47">
        <v>308192</v>
      </c>
      <c r="L86" s="22" t="s">
        <v>589</v>
      </c>
      <c r="M86" s="22" t="s">
        <v>124</v>
      </c>
      <c r="O86" s="48" t="s">
        <v>590</v>
      </c>
      <c r="Q86" s="47">
        <v>308192</v>
      </c>
    </row>
    <row r="87" spans="4:19" ht="30" x14ac:dyDescent="0.25">
      <c r="E87" s="6" t="s">
        <v>591</v>
      </c>
      <c r="M87" s="6" t="s">
        <v>124</v>
      </c>
      <c r="O87" s="29" t="s">
        <v>592</v>
      </c>
      <c r="P87" s="50">
        <v>300000</v>
      </c>
      <c r="S87" s="6" t="s">
        <v>593</v>
      </c>
    </row>
    <row r="88" spans="4:19" ht="45" x14ac:dyDescent="0.25">
      <c r="D88" s="6" t="s">
        <v>594</v>
      </c>
      <c r="E88" s="6" t="s">
        <v>595</v>
      </c>
      <c r="G88" s="6" t="s">
        <v>25</v>
      </c>
      <c r="H88" s="6" t="s">
        <v>25</v>
      </c>
      <c r="I88" s="6" t="s">
        <v>25</v>
      </c>
      <c r="J88" s="6" t="s">
        <v>25</v>
      </c>
      <c r="K88" s="23">
        <v>212730</v>
      </c>
      <c r="L88" s="7" t="s">
        <v>596</v>
      </c>
      <c r="M88" s="6" t="s">
        <v>124</v>
      </c>
      <c r="N88" s="29" t="s">
        <v>597</v>
      </c>
      <c r="O88" s="29" t="s">
        <v>598</v>
      </c>
      <c r="P88" s="23">
        <v>210000</v>
      </c>
    </row>
    <row r="89" spans="4:19" ht="30" x14ac:dyDescent="0.25">
      <c r="D89" s="7" t="s">
        <v>599</v>
      </c>
      <c r="E89" s="6" t="s">
        <v>600</v>
      </c>
      <c r="G89" s="6">
        <v>68049878</v>
      </c>
      <c r="H89" s="7" t="s">
        <v>601</v>
      </c>
      <c r="I89" s="6" t="s">
        <v>25</v>
      </c>
      <c r="J89" s="6" t="s">
        <v>25</v>
      </c>
      <c r="K89" s="23">
        <v>308167</v>
      </c>
      <c r="L89" s="7" t="s">
        <v>602</v>
      </c>
      <c r="M89" s="6" t="s">
        <v>124</v>
      </c>
      <c r="O89" s="36" t="s">
        <v>603</v>
      </c>
      <c r="Q89" s="23">
        <v>360826</v>
      </c>
    </row>
    <row r="90" spans="4:19" ht="45" x14ac:dyDescent="0.25">
      <c r="D90" s="6" t="s">
        <v>604</v>
      </c>
      <c r="E90" s="6" t="s">
        <v>605</v>
      </c>
      <c r="K90" s="23">
        <v>1017747</v>
      </c>
      <c r="M90" s="6" t="s">
        <v>606</v>
      </c>
      <c r="N90" s="36"/>
      <c r="O90" s="29" t="s">
        <v>607</v>
      </c>
    </row>
    <row r="91" spans="4:19" x14ac:dyDescent="0.25">
      <c r="D91" s="6" t="s">
        <v>148</v>
      </c>
      <c r="E91" s="6" t="s">
        <v>608</v>
      </c>
      <c r="K91" s="23">
        <v>620045</v>
      </c>
      <c r="M91" s="6" t="s">
        <v>124</v>
      </c>
    </row>
    <row r="92" spans="4:19" ht="45" x14ac:dyDescent="0.25">
      <c r="D92" s="6" t="s">
        <v>609</v>
      </c>
      <c r="E92" s="6" t="s">
        <v>610</v>
      </c>
      <c r="K92" s="23">
        <v>604850</v>
      </c>
      <c r="L92" s="7" t="s">
        <v>611</v>
      </c>
      <c r="M92" s="6" t="s">
        <v>124</v>
      </c>
      <c r="O92" s="36" t="s">
        <v>612</v>
      </c>
      <c r="Q92" s="23">
        <v>604850</v>
      </c>
    </row>
    <row r="93" spans="4:19" ht="30" x14ac:dyDescent="0.25">
      <c r="D93" s="6" t="s">
        <v>594</v>
      </c>
      <c r="E93" s="7" t="s">
        <v>613</v>
      </c>
      <c r="K93" s="23">
        <v>1000000</v>
      </c>
      <c r="L93" s="6" t="s">
        <v>614</v>
      </c>
      <c r="M93" s="6" t="s">
        <v>124</v>
      </c>
      <c r="N93" s="6" t="s">
        <v>615</v>
      </c>
      <c r="O93" s="36" t="s">
        <v>616</v>
      </c>
      <c r="Q93" s="23">
        <v>2000000</v>
      </c>
    </row>
    <row r="94" spans="4:19" ht="45" x14ac:dyDescent="0.25">
      <c r="D94" s="6" t="s">
        <v>594</v>
      </c>
      <c r="E94" s="6" t="s">
        <v>617</v>
      </c>
      <c r="K94" s="23">
        <v>707609</v>
      </c>
      <c r="L94" s="7" t="s">
        <v>618</v>
      </c>
      <c r="M94" s="6" t="s">
        <v>124</v>
      </c>
      <c r="O94" s="36" t="s">
        <v>619</v>
      </c>
      <c r="Q94" s="23">
        <v>2140499</v>
      </c>
    </row>
    <row r="95" spans="4:19" x14ac:dyDescent="0.25">
      <c r="D95" s="6" t="s">
        <v>594</v>
      </c>
      <c r="E95" s="6" t="s">
        <v>620</v>
      </c>
      <c r="K95" s="23">
        <v>1248761</v>
      </c>
      <c r="L95" s="6" t="s">
        <v>621</v>
      </c>
      <c r="M95" s="6" t="s">
        <v>124</v>
      </c>
      <c r="Q95" s="23">
        <v>2548783</v>
      </c>
    </row>
    <row r="96" spans="4:19" ht="45" x14ac:dyDescent="0.25">
      <c r="E96" s="6" t="s">
        <v>622</v>
      </c>
      <c r="M96" s="6" t="s">
        <v>124</v>
      </c>
      <c r="N96" s="7" t="s">
        <v>623</v>
      </c>
      <c r="O96" s="36" t="s">
        <v>624</v>
      </c>
    </row>
  </sheetData>
  <autoFilter ref="A1:S56" xr:uid="{A41796A9-B127-4694-B96F-A2CCF4701534}">
    <sortState xmlns:xlrd2="http://schemas.microsoft.com/office/spreadsheetml/2017/richdata2" ref="A2:S56">
      <sortCondition ref="E1:E56"/>
    </sortState>
  </autoFilter>
  <hyperlinks>
    <hyperlink ref="F8" r:id="rId1" xr:uid="{C7A4009C-9D30-49E1-A30A-0FB41EF260CA}"/>
    <hyperlink ref="I8" r:id="rId2" xr:uid="{B92D1876-6438-4DCE-B1E1-D82B9DE50C0D}"/>
    <hyperlink ref="F27" r:id="rId3" xr:uid="{CB7576F6-5ED8-4CA4-A55A-21D3971CFC0B}"/>
    <hyperlink ref="F33" r:id="rId4" xr:uid="{3CD6961C-420A-4312-B98F-32C20994E1FE}"/>
    <hyperlink ref="I33" r:id="rId5" xr:uid="{AF28B2C4-7C68-4942-B8AB-BE8B25E102B6}"/>
    <hyperlink ref="F3" r:id="rId6" xr:uid="{DC01F460-DC3A-4E89-9C0C-B114D9E40563}"/>
    <hyperlink ref="I3" r:id="rId7" xr:uid="{9AEA421A-9C53-4474-B5B1-97889B7F5E3E}"/>
    <hyperlink ref="F4" r:id="rId8" xr:uid="{CE33565A-A7AF-4954-B39C-687A95FDDEE4}"/>
    <hyperlink ref="I5" r:id="rId9" xr:uid="{E6FBEC91-BCB8-4173-A4F8-43F240251A90}"/>
    <hyperlink ref="F36" r:id="rId10" xr:uid="{8AE342FA-5CEF-457C-B445-E7A482D82BCC}"/>
    <hyperlink ref="F30" r:id="rId11" xr:uid="{15BA31DD-D708-4492-920D-99775B4559BF}"/>
    <hyperlink ref="F40" r:id="rId12" xr:uid="{FC4762C2-C34C-4682-9D21-A49E816EC3E6}"/>
    <hyperlink ref="F38" r:id="rId13" xr:uid="{F3DC0255-C878-4412-985A-B47444A68EB6}"/>
    <hyperlink ref="I38" r:id="rId14" xr:uid="{DEE5AEE4-A797-4C5B-8096-0990067C0A79}"/>
    <hyperlink ref="F35" r:id="rId15" xr:uid="{3394AB5C-2CF7-46A7-B770-EF3AB1AB6762}"/>
    <hyperlink ref="I35" r:id="rId16" xr:uid="{A18C7880-6D61-44A4-8A3D-65630E35D766}"/>
    <hyperlink ref="F24" r:id="rId17" xr:uid="{9B4CDA71-F6D2-48E8-802B-1944A841E23A}"/>
    <hyperlink ref="F46" r:id="rId18" xr:uid="{0DD6D11D-9CE9-47A4-AC75-43BE4D190D73}"/>
    <hyperlink ref="I46" r:id="rId19" xr:uid="{00EA4C9D-6CEA-4D47-BFE6-5BBD43819DBA}"/>
    <hyperlink ref="F21" r:id="rId20" xr:uid="{13E56DB2-034E-46E0-AB5B-076CC5574145}"/>
    <hyperlink ref="F7" r:id="rId21" xr:uid="{923ACDF0-6F41-4DFD-8B37-4D97EB3F73A8}"/>
    <hyperlink ref="I7" r:id="rId22" xr:uid="{B1BFA55E-1653-477C-86B5-BDDCEAA809EF}"/>
    <hyperlink ref="F11" r:id="rId23" xr:uid="{47BF638F-F284-401C-8EED-F60B666FB370}"/>
    <hyperlink ref="I11" r:id="rId24" xr:uid="{A33BBF52-EFB5-4A3D-8CBC-68CEECD4326D}"/>
    <hyperlink ref="F28" r:id="rId25" xr:uid="{19BDD20A-4C32-4E4A-8A51-10B255A97337}"/>
    <hyperlink ref="I28" r:id="rId26" xr:uid="{6586D336-4C89-4853-A01C-DB8B7416CF9B}"/>
    <hyperlink ref="F52" r:id="rId27" xr:uid="{55EDF708-631D-450E-A0C6-EF6A9461D596}"/>
    <hyperlink ref="I52" r:id="rId28" xr:uid="{131F0A78-1C06-4400-863B-CB9D5F4C5B06}"/>
    <hyperlink ref="F29" r:id="rId29" xr:uid="{5ED1752A-B251-4799-89D1-871A6CC58D98}"/>
    <hyperlink ref="I29" r:id="rId30" xr:uid="{73C5F912-9B93-4593-AB4E-B86F930C1B06}"/>
    <hyperlink ref="F14" r:id="rId31" xr:uid="{67AA72ED-1055-4C36-8244-EAB3D274B1AB}"/>
    <hyperlink ref="I14" r:id="rId32" xr:uid="{8C4186F0-225D-4597-8165-A8F8F799942A}"/>
    <hyperlink ref="F22" r:id="rId33" xr:uid="{8DD44275-D55C-4088-962C-D84304DCA4A8}"/>
    <hyperlink ref="F9" r:id="rId34" xr:uid="{A62BC341-75B1-42E9-AB07-2B700FF8FD17}"/>
    <hyperlink ref="I9" r:id="rId35" xr:uid="{D8EDFFF7-E5F0-4BA3-BA79-F629655242BB}"/>
    <hyperlink ref="I42" r:id="rId36" xr:uid="{FF11729D-F860-4494-AAF3-3CE0B44680C2}"/>
    <hyperlink ref="F47" r:id="rId37" xr:uid="{B681D79D-EC5A-491F-B4A9-A3A4BC941150}"/>
    <hyperlink ref="F44" r:id="rId38" xr:uid="{55BF4814-F099-4877-BA30-046911CCB5DD}"/>
    <hyperlink ref="I44" r:id="rId39" xr:uid="{493E16FA-4260-4444-82CD-E49338EA5B96}"/>
    <hyperlink ref="F41" r:id="rId40" xr:uid="{D2890846-74A5-4C0C-96D6-41FCADF1E3C8}"/>
    <hyperlink ref="I41" r:id="rId41" xr:uid="{41EB9B89-092C-4635-BDAA-95C5B1D297C0}"/>
    <hyperlink ref="I34" r:id="rId42" xr:uid="{350B4EE2-A2DD-42EE-BC4A-6F1F0B937C12}"/>
    <hyperlink ref="F49" r:id="rId43" xr:uid="{2EEE9A61-7EF3-4B64-BB3C-B59F27A2872B}"/>
    <hyperlink ref="F18" r:id="rId44" xr:uid="{5A939F4F-1E3B-4ED5-BB7E-95B9568D1D53}"/>
    <hyperlink ref="I18" r:id="rId45" xr:uid="{1B67840E-ED82-4077-AE0C-0D668A0C7FC4}"/>
    <hyperlink ref="F13" r:id="rId46" xr:uid="{37F60B06-A2FB-4D0D-A7FB-EABD906B3944}"/>
    <hyperlink ref="F10" r:id="rId47" xr:uid="{7458B84F-05F4-4AF4-B81A-38D6C5A551CD}"/>
    <hyperlink ref="I10" r:id="rId48" xr:uid="{C84B21FE-B443-42C8-9864-AB0B3622FF73}"/>
    <hyperlink ref="F26" r:id="rId49" xr:uid="{FA49DBF1-897B-4818-AA53-372E07238F19}"/>
    <hyperlink ref="I26" r:id="rId50" xr:uid="{C1AE31E5-60C9-4D5F-976E-79E3D6F4E33F}"/>
    <hyperlink ref="F25" r:id="rId51" xr:uid="{FED3A8B5-37C3-4FEC-B1ED-9BCEADCC733B}"/>
    <hyperlink ref="I25" r:id="rId52" xr:uid="{065BF103-D683-478D-9372-8BF9F2B28482}"/>
    <hyperlink ref="O6" r:id="rId53" xr:uid="{00725CAA-2BC8-4B67-8934-EB1F36F6A5A9}"/>
    <hyperlink ref="F42" r:id="rId54" xr:uid="{FC733A83-F047-453B-ADD4-B9AEB5D26C30}"/>
    <hyperlink ref="F55" r:id="rId55" xr:uid="{2AEDDBEC-977D-49EB-A7EA-7A4825C72504}"/>
    <hyperlink ref="F32" r:id="rId56" xr:uid="{D15423C4-ECF4-43DD-AB7F-5C2C26DE272B}"/>
    <hyperlink ref="I32" r:id="rId57" xr:uid="{D75B907A-9584-4827-8DBE-569316B3BCBF}"/>
    <hyperlink ref="F31" r:id="rId58" xr:uid="{13410606-03A0-482C-A77E-E72D86DF8A04}"/>
    <hyperlink ref="I31" r:id="rId59" xr:uid="{4A102FAC-884D-45B8-81F4-203CD7E60F7A}"/>
    <hyperlink ref="F43" r:id="rId60" xr:uid="{FE0537FF-04DB-4449-8DF2-A1237A22FFEC}"/>
    <hyperlink ref="I43" r:id="rId61" xr:uid="{8111E542-F504-4478-A304-21638142F68C}"/>
    <hyperlink ref="N6" r:id="rId62" display="'- Habitantes son Familia Vial. Abogado Fernando Bulnes fernandobulnesc@gmail.com" xr:uid="{9C2ABD08-09D8-428B-99B4-921CC308FD86}"/>
    <hyperlink ref="F2" r:id="rId63" xr:uid="{4BC4CDDF-5B23-4039-9C6A-697282ED41F4}"/>
    <hyperlink ref="I2" r:id="rId64" xr:uid="{69748067-7EE8-4113-B501-3230CE1E2CD4}"/>
    <hyperlink ref="I53" r:id="rId65" xr:uid="{969ADE74-CBE7-4008-8E5A-B57061BFF2C3}"/>
    <hyperlink ref="F53" r:id="rId66" xr:uid="{CE96FE3F-D735-427B-A6CD-B706EB1738F7}"/>
    <hyperlink ref="F72" r:id="rId67" xr:uid="{1B98D5F7-D117-49E0-AEBB-7DD62FF330B0}"/>
    <hyperlink ref="I72" r:id="rId68" xr:uid="{44AE793E-A4D4-4B34-ACCE-105A5BC6E9F2}"/>
    <hyperlink ref="F79" r:id="rId69" xr:uid="{08A479C7-6373-481F-AEF2-FE93469969F4}"/>
    <hyperlink ref="I79" r:id="rId70" xr:uid="{FF269323-E397-45FD-B413-11C82FDE3C42}"/>
    <hyperlink ref="F63" r:id="rId71" xr:uid="{09BD285B-1C1A-48CF-9E5D-ECE0CD811648}"/>
    <hyperlink ref="I63" r:id="rId72" xr:uid="{CD51AC2E-47F6-4226-821E-C39F1624D77F}"/>
    <hyperlink ref="F64" r:id="rId73" xr:uid="{9EEB43C6-C712-4FA3-BA32-3A4AA8ACE4BA}"/>
    <hyperlink ref="I64" r:id="rId74" xr:uid="{356CF8F8-F7FD-42C4-AB0E-3352F06B9CBC}"/>
    <hyperlink ref="F65" r:id="rId75" xr:uid="{633438D0-6229-444A-B560-EC80EF44B055}"/>
    <hyperlink ref="I65" r:id="rId76" xr:uid="{C4C178F8-0B97-4A94-BE5B-30E60C59130E}"/>
    <hyperlink ref="F82" r:id="rId77" xr:uid="{739019DC-6553-4EC1-93B7-A7D7A8F36028}"/>
    <hyperlink ref="I82" r:id="rId78" xr:uid="{BE1E5D9B-0F61-4269-91DC-276E9C04987C}"/>
    <hyperlink ref="F73" r:id="rId79" xr:uid="{D90A4E22-2D60-4AE6-AED4-922838771C65}"/>
    <hyperlink ref="I73" r:id="rId80" xr:uid="{3BD41A2D-E6BB-4AFC-B16A-0A7D79A3AE85}"/>
    <hyperlink ref="F71" r:id="rId81" xr:uid="{189ABB89-C318-4386-8478-1BDCA8689470}"/>
    <hyperlink ref="I71" r:id="rId82" xr:uid="{ECCA8B03-9219-416C-84EB-A7834F126D26}"/>
    <hyperlink ref="F80" r:id="rId83" xr:uid="{53CADACA-026C-450B-92A7-7B4B696C4D73}"/>
    <hyperlink ref="I80" r:id="rId84" xr:uid="{41CEA365-7014-4EB2-A964-EC315626AC63}"/>
    <hyperlink ref="F81" r:id="rId85" xr:uid="{AA848F30-7760-4537-89A8-99B4946C5D39}"/>
    <hyperlink ref="I81" r:id="rId86" xr:uid="{E99246D1-A58F-4E07-8180-CDE5F3649F34}"/>
    <hyperlink ref="F74" r:id="rId87" xr:uid="{7F359AC8-4BDF-4BAE-AEF4-5B35A2D4DF5F}"/>
    <hyperlink ref="I74" r:id="rId88" xr:uid="{CABBCE97-9928-4B44-A732-65C07686CDDD}"/>
    <hyperlink ref="F66" r:id="rId89" xr:uid="{8FC74C17-408E-47B8-A405-2EEEC993CB97}"/>
    <hyperlink ref="I66" r:id="rId90" xr:uid="{F5967F46-ADF4-4897-BD25-2DEC23BA1851}"/>
    <hyperlink ref="F67" r:id="rId91" xr:uid="{C560835E-C1FD-4418-A92D-8F7B548729F1}"/>
    <hyperlink ref="I67" r:id="rId92" xr:uid="{00A8C728-E155-46AC-BBED-72D405A5858B}"/>
    <hyperlink ref="I75" r:id="rId93" xr:uid="{D066CF7F-0E9A-46FD-9CDF-65E66DD50298}"/>
    <hyperlink ref="F75" r:id="rId94" xr:uid="{FAB6F658-980C-4B24-9087-68DED415E5E6}"/>
    <hyperlink ref="F76" r:id="rId95" xr:uid="{3C5B9809-ED52-4EFF-8210-0A0292B9A924}"/>
    <hyperlink ref="F77" r:id="rId96" xr:uid="{BA21754F-5A9D-475E-ACAB-9D07D0A4B0C1}"/>
    <hyperlink ref="I77" r:id="rId97" xr:uid="{7044EEE5-982D-41AF-9A5D-91AFD6B8D24F}"/>
    <hyperlink ref="F70" r:id="rId98" xr:uid="{0234395B-3DDC-4BEC-BCF5-A5CC45D3E388}"/>
    <hyperlink ref="I70" r:id="rId99" xr:uid="{ED2B46D5-1717-4A90-87A2-746AB220C998}"/>
    <hyperlink ref="F68" r:id="rId100" xr:uid="{7AF03E4D-2B80-4FEF-88FD-017ACA66816D}"/>
    <hyperlink ref="I68" r:id="rId101" xr:uid="{7FDB4B16-E051-4797-9587-5814F5201870}"/>
    <hyperlink ref="F78" r:id="rId102" xr:uid="{02D9BB8E-ADDB-465F-9D1F-093A40163821}"/>
    <hyperlink ref="I78" r:id="rId103" xr:uid="{72F666F3-787E-4180-8561-13CB4438F590}"/>
    <hyperlink ref="F83" r:id="rId104" xr:uid="{3CE93CC3-6354-4E6A-80B9-E07F6FCF9A70}"/>
    <hyperlink ref="I83" r:id="rId105" xr:uid="{1C5FC3F1-E0BF-4429-B50B-3CB954F226F1}"/>
    <hyperlink ref="F84" r:id="rId106" xr:uid="{BD0BCBAF-A5A1-47BF-A0E0-12AA4A53D05C}"/>
    <hyperlink ref="I84" r:id="rId107" xr:uid="{DF98D39F-F99D-4ED4-A606-EF9279544FEA}"/>
    <hyperlink ref="I85" r:id="rId108" xr:uid="{D2297848-B095-40BC-B4D6-B0B45CAF5A21}"/>
    <hyperlink ref="F86" r:id="rId109" xr:uid="{CE8EC0D9-3D9F-401B-B51E-EF5CEEE9119A}"/>
    <hyperlink ref="I86" r:id="rId110" xr:uid="{448F67C0-8A95-401F-99C0-4B5964864747}"/>
    <hyperlink ref="F61" r:id="rId111" xr:uid="{3496BF5F-670D-4DDA-957D-4FC2BFD3E040}"/>
    <hyperlink ref="I61" r:id="rId112" xr:uid="{D2CB0A77-4E80-499D-8E09-AEFBCC9FBFDA}"/>
  </hyperlinks>
  <pageMargins left="0.70866141732283472" right="0.70866141732283472" top="0.74803149606299213" bottom="0.74803149606299213" header="0.31496062992125984" footer="0.31496062992125984"/>
  <pageSetup scale="60" fitToHeight="4" orientation="portrait" r:id="rId113"/>
  <legacyDrawing r:id="rId1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Morosos</vt:lpstr>
      <vt:lpstr>Morosos!Área_de_impresión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Paola Rodas Krause</dc:creator>
  <cp:keywords/>
  <dc:description/>
  <cp:lastModifiedBy>Monica Catrilelbun</cp:lastModifiedBy>
  <cp:revision/>
  <dcterms:created xsi:type="dcterms:W3CDTF">2020-04-20T16:45:56Z</dcterms:created>
  <dcterms:modified xsi:type="dcterms:W3CDTF">2021-02-16T15:58:31Z</dcterms:modified>
  <cp:category/>
  <cp:contentStatus/>
</cp:coreProperties>
</file>